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05" windowWidth="19440" windowHeight="10365" tabRatio="16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<sst xmlns="http://schemas.openxmlformats.org/spreadsheetml/2006/main" count="213" uniqueCount="87">
  <si>
    <t>Clinton</t>
  </si>
  <si>
    <t>Columbia</t>
  </si>
  <si>
    <t>Chatham</t>
  </si>
  <si>
    <t>Claverack</t>
  </si>
  <si>
    <t>Germantown</t>
  </si>
  <si>
    <t>Hillsdale</t>
  </si>
  <si>
    <t>Hudson</t>
  </si>
  <si>
    <t>Kinderhook</t>
  </si>
  <si>
    <t>Livingston</t>
  </si>
  <si>
    <t>New Lebanon</t>
  </si>
  <si>
    <t>North Chatham</t>
  </si>
  <si>
    <t>Philmont</t>
  </si>
  <si>
    <t>Valatie</t>
  </si>
  <si>
    <t>Dutchess</t>
  </si>
  <si>
    <t>Amenia</t>
  </si>
  <si>
    <t>Beacon</t>
  </si>
  <si>
    <t>Beekman</t>
  </si>
  <si>
    <t>Dover Plains</t>
  </si>
  <si>
    <t>East Fishkill</t>
  </si>
  <si>
    <t>Fishkill</t>
  </si>
  <si>
    <t>Hyde Park</t>
  </si>
  <si>
    <t>LaGrange</t>
  </si>
  <si>
    <t>Millbrook</t>
  </si>
  <si>
    <t>Pawling</t>
  </si>
  <si>
    <t>Pine Plains</t>
  </si>
  <si>
    <t>Pleasant Valley</t>
  </si>
  <si>
    <t>Poughkeepsie</t>
  </si>
  <si>
    <t>Red Hook</t>
  </si>
  <si>
    <t>Rhinebeck</t>
  </si>
  <si>
    <t>Staatsburg</t>
  </si>
  <si>
    <t>Stanfordville</t>
  </si>
  <si>
    <t>Tivoli</t>
  </si>
  <si>
    <t>Greene</t>
  </si>
  <si>
    <t>Athens</t>
  </si>
  <si>
    <t>Cairo</t>
  </si>
  <si>
    <t>Catskill</t>
  </si>
  <si>
    <t>Coxsackie</t>
  </si>
  <si>
    <t>Greenville</t>
  </si>
  <si>
    <t>Haines Falls</t>
  </si>
  <si>
    <t>Hunter</t>
  </si>
  <si>
    <t>Windham</t>
  </si>
  <si>
    <t>Putnam</t>
  </si>
  <si>
    <t>Brewster</t>
  </si>
  <si>
    <t>Carmel</t>
  </si>
  <si>
    <t>Cold Spring</t>
  </si>
  <si>
    <t>Garrison</t>
  </si>
  <si>
    <t>Mahopac</t>
  </si>
  <si>
    <t>Patterson</t>
  </si>
  <si>
    <t>Putnam Valley</t>
  </si>
  <si>
    <t>Ulster</t>
  </si>
  <si>
    <t>Esopus</t>
  </si>
  <si>
    <t>Highland</t>
  </si>
  <si>
    <t>Kingston</t>
  </si>
  <si>
    <t>Marlboro</t>
  </si>
  <si>
    <t>Milton</t>
  </si>
  <si>
    <t>New Paltz</t>
  </si>
  <si>
    <t>Phoenicia</t>
  </si>
  <si>
    <t>Pine Hill</t>
  </si>
  <si>
    <t>Plattekill</t>
  </si>
  <si>
    <t>Rosendale</t>
  </si>
  <si>
    <t>Saugerties</t>
  </si>
  <si>
    <t>Stone Ridge</t>
  </si>
  <si>
    <t>Town of Ulster</t>
  </si>
  <si>
    <t>West Hurley</t>
  </si>
  <si>
    <t>West Shokan</t>
  </si>
  <si>
    <t>Woodstock</t>
  </si>
  <si>
    <t>Kent</t>
  </si>
  <si>
    <t>NE Millerton</t>
  </si>
  <si>
    <t>Rhinecliff</t>
  </si>
  <si>
    <t>Hurley</t>
  </si>
  <si>
    <t>Total</t>
  </si>
  <si>
    <t>Local Funding from Chartered Service Area</t>
  </si>
  <si>
    <t>Village</t>
  </si>
  <si>
    <t>School District</t>
  </si>
  <si>
    <t>Type Area Charterd to Serve</t>
  </si>
  <si>
    <t>Other Local Funding</t>
  </si>
  <si>
    <t>Total Local Public Funds</t>
  </si>
  <si>
    <t>County</t>
  </si>
  <si>
    <t>Other</t>
  </si>
  <si>
    <t>PUBLIC</t>
  </si>
  <si>
    <t>ASSOCIATION</t>
  </si>
  <si>
    <t>Wappingers Fls</t>
  </si>
  <si>
    <t>Library</t>
  </si>
  <si>
    <t>Population</t>
  </si>
  <si>
    <t>Town, City or Spec. Dis.</t>
  </si>
  <si>
    <t xml:space="preserve"> per Capita</t>
  </si>
  <si>
    <t>per Capita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</si>
</sst>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&quot;$&quot;#,##0"/>
    <numFmt numFmtId="174" formatCode="#,##0_ ;\-#,##0\ "/>
    <numFmt numFmtId="175" formatCode="&quot;$&quot;0,000"/>
    <numFmt numFmtId="176" formatCode="&quot;$&quot;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"/>
    <numFmt numFmtId="182" formatCode="0,000"/>
  </numFmts>
  <fonts count="43">
    <font>
      <sz val="8"/>
      <color indexed="8"/>
      <name val="Arial"/>
      <family val="2"/>
    </font>
    <font>
      <i/>
      <sz val="11"/>
      <color indexed="18"/>
      <name val="Times New Roman"/>
      <family val="0"/>
    </font>
    <font>
      <b/>
      <sz val="8"/>
      <color indexed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3" fillId="0" borderId="0" xfId="0" applyFont="1" applyAlignment="1">
      <alignment/>
    </xf>
    <xf numFmtId="173" fontId="24" fillId="0" borderId="10" xfId="60" applyNumberFormat="1" applyFont="1" applyBorder="1">
      <alignment/>
      <protection/>
    </xf>
    <xf numFmtId="3" fontId="24" fillId="0" borderId="1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 horizontal="left"/>
    </xf>
    <xf numFmtId="0" fontId="24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horizontal="center"/>
    </xf>
    <xf numFmtId="173" fontId="24" fillId="0" borderId="10" xfId="0" applyNumberFormat="1" applyFont="1" applyBorder="1" applyAlignment="1">
      <alignment/>
    </xf>
    <xf numFmtId="181" fontId="24" fillId="0" borderId="10" xfId="0" applyNumberFormat="1" applyFont="1" applyBorder="1" applyAlignment="1">
      <alignment/>
    </xf>
    <xf numFmtId="181" fontId="24" fillId="33" borderId="1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/>
    </xf>
    <xf numFmtId="3" fontId="24" fillId="0" borderId="10" xfId="0" applyNumberFormat="1" applyFont="1" applyBorder="1" applyAlignment="1">
      <alignment/>
    </xf>
    <xf numFmtId="173" fontId="24" fillId="0" borderId="10" xfId="0" applyNumberFormat="1" applyFont="1" applyFill="1" applyBorder="1" applyAlignment="1">
      <alignment/>
    </xf>
    <xf numFmtId="173" fontId="24" fillId="0" borderId="10" xfId="0" applyNumberFormat="1" applyFont="1" applyFill="1" applyBorder="1" applyAlignment="1">
      <alignment horizontal="left"/>
    </xf>
    <xf numFmtId="3" fontId="24" fillId="0" borderId="10" xfId="0" applyNumberFormat="1" applyFont="1" applyFill="1" applyBorder="1" applyAlignment="1">
      <alignment horizontal="right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center" shrinkToFit="1"/>
    </xf>
    <xf numFmtId="0" fontId="25" fillId="0" borderId="10" xfId="0" applyFont="1" applyFill="1" applyBorder="1" applyAlignment="1">
      <alignment horizontal="right" shrinkToFit="1"/>
    </xf>
    <xf numFmtId="0" fontId="25" fillId="33" borderId="10" xfId="0" applyFont="1" applyFill="1" applyBorder="1" applyAlignment="1">
      <alignment horizontal="right" shrinkToFit="1"/>
    </xf>
    <xf numFmtId="0" fontId="25" fillId="0" borderId="10" xfId="0" applyFont="1" applyFill="1" applyBorder="1" applyAlignment="1">
      <alignment horizontal="center" shrinkToFit="1"/>
    </xf>
    <xf numFmtId="0" fontId="25" fillId="0" borderId="10" xfId="0" applyFont="1" applyBorder="1" applyAlignment="1">
      <alignment horizontal="center" shrinkToFi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right" wrapText="1"/>
    </xf>
    <xf numFmtId="0" fontId="25" fillId="0" borderId="10" xfId="0" applyFont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="150" zoomScaleNormal="150" zoomScalePageLayoutView="0" workbookViewId="0" topLeftCell="A1">
      <selection activeCell="A1" sqref="A1:A2"/>
    </sheetView>
  </sheetViews>
  <sheetFormatPr defaultColWidth="9.33203125" defaultRowHeight="12.75" customHeight="1"/>
  <cols>
    <col min="1" max="2" width="9.33203125" style="1" customWidth="1"/>
    <col min="3" max="3" width="9.5" style="1" bestFit="1" customWidth="1"/>
    <col min="4" max="4" width="14.33203125" style="1" customWidth="1"/>
    <col min="5" max="5" width="13.16015625" style="1" customWidth="1"/>
    <col min="6" max="6" width="9.5" style="1" bestFit="1" customWidth="1"/>
    <col min="7" max="7" width="10.16015625" style="1" bestFit="1" customWidth="1"/>
    <col min="8" max="10" width="9.5" style="1" bestFit="1" customWidth="1"/>
    <col min="11" max="11" width="10.16015625" style="1" bestFit="1" customWidth="1"/>
    <col min="12" max="12" width="9.5" style="1" bestFit="1" customWidth="1"/>
    <col min="13" max="16384" width="9.33203125" style="1" customWidth="1"/>
  </cols>
  <sheetData>
    <row r="1" spans="1:12" ht="12.75" customHeight="1">
      <c r="A1" s="23" t="s">
        <v>82</v>
      </c>
      <c r="B1" s="23" t="s">
        <v>77</v>
      </c>
      <c r="C1" s="25" t="s">
        <v>83</v>
      </c>
      <c r="D1" s="26" t="s">
        <v>74</v>
      </c>
      <c r="E1" s="19" t="s">
        <v>71</v>
      </c>
      <c r="F1" s="20"/>
      <c r="G1" s="20"/>
      <c r="H1" s="20"/>
      <c r="I1" s="21" t="s">
        <v>75</v>
      </c>
      <c r="J1" s="22"/>
      <c r="K1" s="22" t="s">
        <v>76</v>
      </c>
      <c r="L1" s="22"/>
    </row>
    <row r="2" spans="1:12" ht="12.75" customHeight="1">
      <c r="A2" s="24"/>
      <c r="B2" s="24"/>
      <c r="C2" s="24"/>
      <c r="D2" s="24"/>
      <c r="E2" s="16" t="s">
        <v>84</v>
      </c>
      <c r="F2" s="16" t="s">
        <v>72</v>
      </c>
      <c r="G2" s="16" t="s">
        <v>73</v>
      </c>
      <c r="H2" s="16" t="s">
        <v>85</v>
      </c>
      <c r="I2" s="17" t="s">
        <v>77</v>
      </c>
      <c r="J2" s="17" t="s">
        <v>78</v>
      </c>
      <c r="K2" s="17" t="s">
        <v>70</v>
      </c>
      <c r="L2" s="18" t="s">
        <v>86</v>
      </c>
    </row>
    <row r="3" spans="1:12" ht="12.75" customHeight="1">
      <c r="A3" s="3" t="s">
        <v>14</v>
      </c>
      <c r="B3" s="4" t="s">
        <v>13</v>
      </c>
      <c r="C3" s="11">
        <v>4436</v>
      </c>
      <c r="D3" s="6" t="s">
        <v>80</v>
      </c>
      <c r="E3" s="2">
        <v>60000</v>
      </c>
      <c r="F3" s="7"/>
      <c r="G3" s="7"/>
      <c r="H3" s="8">
        <f aca="true" t="shared" si="0" ref="H3:H34">SUM(E3:G3)/C3</f>
        <v>13.525698827772768</v>
      </c>
      <c r="I3" s="7"/>
      <c r="J3" s="7"/>
      <c r="K3" s="7">
        <f aca="true" t="shared" si="1" ref="K3:K34">SUM(E3:G3,I3:J3)</f>
        <v>60000</v>
      </c>
      <c r="L3" s="9">
        <f aca="true" t="shared" si="2" ref="L3:L34">K3/C3</f>
        <v>13.525698827772768</v>
      </c>
    </row>
    <row r="4" spans="1:12" ht="12.75" customHeight="1">
      <c r="A4" s="4" t="s">
        <v>33</v>
      </c>
      <c r="B4" s="4" t="s">
        <v>32</v>
      </c>
      <c r="C4" s="11">
        <v>3058</v>
      </c>
      <c r="D4" s="6" t="s">
        <v>79</v>
      </c>
      <c r="E4" s="7"/>
      <c r="F4" s="7">
        <v>85909</v>
      </c>
      <c r="G4" s="7"/>
      <c r="H4" s="8">
        <f t="shared" si="0"/>
        <v>28.093198168737736</v>
      </c>
      <c r="I4" s="7">
        <v>3313</v>
      </c>
      <c r="J4" s="7"/>
      <c r="K4" s="7">
        <f t="shared" si="1"/>
        <v>89222</v>
      </c>
      <c r="L4" s="9">
        <f t="shared" si="2"/>
        <v>29.176586003924132</v>
      </c>
    </row>
    <row r="5" spans="1:12" ht="12.75" customHeight="1">
      <c r="A5" s="3" t="s">
        <v>15</v>
      </c>
      <c r="B5" s="4" t="s">
        <v>13</v>
      </c>
      <c r="C5" s="11">
        <v>27294</v>
      </c>
      <c r="D5" s="6" t="s">
        <v>79</v>
      </c>
      <c r="E5" s="2"/>
      <c r="F5" s="7"/>
      <c r="G5" s="7">
        <v>864711</v>
      </c>
      <c r="H5" s="8">
        <f t="shared" si="0"/>
        <v>31.681358540338536</v>
      </c>
      <c r="I5" s="7"/>
      <c r="J5" s="7"/>
      <c r="K5" s="7">
        <f t="shared" si="1"/>
        <v>864711</v>
      </c>
      <c r="L5" s="9">
        <f t="shared" si="2"/>
        <v>31.681358540338536</v>
      </c>
    </row>
    <row r="6" spans="1:12" ht="12.75" customHeight="1">
      <c r="A6" s="10" t="s">
        <v>16</v>
      </c>
      <c r="B6" s="4" t="s">
        <v>13</v>
      </c>
      <c r="C6" s="11">
        <v>14621</v>
      </c>
      <c r="D6" s="6" t="s">
        <v>80</v>
      </c>
      <c r="E6" s="7">
        <v>349883</v>
      </c>
      <c r="F6" s="7"/>
      <c r="G6" s="7"/>
      <c r="H6" s="8">
        <f t="shared" si="0"/>
        <v>23.93016893509336</v>
      </c>
      <c r="I6" s="7"/>
      <c r="J6" s="7"/>
      <c r="K6" s="7">
        <f t="shared" si="1"/>
        <v>349883</v>
      </c>
      <c r="L6" s="9">
        <f t="shared" si="2"/>
        <v>23.93016893509336</v>
      </c>
    </row>
    <row r="7" spans="1:12" ht="12.75" customHeight="1">
      <c r="A7" s="10" t="s">
        <v>42</v>
      </c>
      <c r="B7" s="4" t="s">
        <v>41</v>
      </c>
      <c r="C7" s="11">
        <v>18404</v>
      </c>
      <c r="D7" s="6" t="s">
        <v>79</v>
      </c>
      <c r="E7" s="2">
        <v>320000</v>
      </c>
      <c r="F7" s="7"/>
      <c r="G7" s="2">
        <v>9524</v>
      </c>
      <c r="H7" s="8">
        <f t="shared" si="0"/>
        <v>17.905020647685287</v>
      </c>
      <c r="I7" s="2">
        <v>59229</v>
      </c>
      <c r="J7" s="7"/>
      <c r="K7" s="7">
        <f t="shared" si="1"/>
        <v>388753</v>
      </c>
      <c r="L7" s="9">
        <f t="shared" si="2"/>
        <v>21.123288415561834</v>
      </c>
    </row>
    <row r="8" spans="1:12" ht="12.75" customHeight="1">
      <c r="A8" s="3" t="s">
        <v>34</v>
      </c>
      <c r="B8" s="4" t="s">
        <v>32</v>
      </c>
      <c r="C8" s="11">
        <v>6670</v>
      </c>
      <c r="D8" s="6" t="s">
        <v>79</v>
      </c>
      <c r="E8" s="7">
        <v>130296</v>
      </c>
      <c r="F8" s="7"/>
      <c r="G8" s="7">
        <v>18500</v>
      </c>
      <c r="H8" s="8">
        <f t="shared" si="0"/>
        <v>22.30824587706147</v>
      </c>
      <c r="I8" s="7">
        <v>3663</v>
      </c>
      <c r="J8" s="7"/>
      <c r="K8" s="7">
        <f t="shared" si="1"/>
        <v>152459</v>
      </c>
      <c r="L8" s="9">
        <f t="shared" si="2"/>
        <v>22.857421289355322</v>
      </c>
    </row>
    <row r="9" spans="1:12" ht="12.75" customHeight="1">
      <c r="A9" s="10" t="s">
        <v>43</v>
      </c>
      <c r="B9" s="4" t="s">
        <v>41</v>
      </c>
      <c r="C9" s="11">
        <v>7643</v>
      </c>
      <c r="D9" s="6" t="s">
        <v>80</v>
      </c>
      <c r="E9" s="7">
        <v>195000</v>
      </c>
      <c r="F9" s="7"/>
      <c r="G9" s="7">
        <v>152</v>
      </c>
      <c r="H9" s="8">
        <f t="shared" si="0"/>
        <v>25.533429281695668</v>
      </c>
      <c r="I9" s="7">
        <v>33178</v>
      </c>
      <c r="J9" s="7"/>
      <c r="K9" s="7">
        <f t="shared" si="1"/>
        <v>228330</v>
      </c>
      <c r="L9" s="9">
        <f t="shared" si="2"/>
        <v>29.874394871123904</v>
      </c>
    </row>
    <row r="10" spans="1:12" ht="12.75" customHeight="1">
      <c r="A10" s="10" t="s">
        <v>35</v>
      </c>
      <c r="B10" s="4" t="s">
        <v>32</v>
      </c>
      <c r="C10" s="11">
        <v>12473</v>
      </c>
      <c r="D10" s="6" t="s">
        <v>79</v>
      </c>
      <c r="E10" s="7"/>
      <c r="F10" s="7"/>
      <c r="G10" s="7">
        <v>563901</v>
      </c>
      <c r="H10" s="8">
        <f t="shared" si="0"/>
        <v>45.209733023330394</v>
      </c>
      <c r="I10" s="7">
        <v>113838</v>
      </c>
      <c r="J10" s="7"/>
      <c r="K10" s="7">
        <f t="shared" si="1"/>
        <v>677739</v>
      </c>
      <c r="L10" s="9">
        <f t="shared" si="2"/>
        <v>54.33648681151287</v>
      </c>
    </row>
    <row r="11" spans="1:12" ht="12.75" customHeight="1">
      <c r="A11" s="3" t="s">
        <v>2</v>
      </c>
      <c r="B11" s="4" t="s">
        <v>1</v>
      </c>
      <c r="C11" s="5">
        <v>9459</v>
      </c>
      <c r="D11" s="6" t="s">
        <v>79</v>
      </c>
      <c r="E11" s="7"/>
      <c r="F11" s="7"/>
      <c r="G11" s="7">
        <v>332744</v>
      </c>
      <c r="H11" s="8">
        <f t="shared" si="0"/>
        <v>35.177502907284065</v>
      </c>
      <c r="I11" s="7">
        <v>5333</v>
      </c>
      <c r="J11" s="7"/>
      <c r="K11" s="7">
        <f t="shared" si="1"/>
        <v>338077</v>
      </c>
      <c r="L11" s="9">
        <f t="shared" si="2"/>
        <v>35.741304577650915</v>
      </c>
    </row>
    <row r="12" spans="1:12" ht="12.75" customHeight="1">
      <c r="A12" s="3" t="s">
        <v>3</v>
      </c>
      <c r="B12" s="4" t="s">
        <v>1</v>
      </c>
      <c r="C12" s="5">
        <v>4642</v>
      </c>
      <c r="D12" s="6" t="s">
        <v>80</v>
      </c>
      <c r="E12" s="7">
        <f>48500+250</f>
        <v>48750</v>
      </c>
      <c r="F12" s="7"/>
      <c r="G12" s="7"/>
      <c r="H12" s="8">
        <f t="shared" si="0"/>
        <v>10.501938819474365</v>
      </c>
      <c r="I12" s="7">
        <v>5333</v>
      </c>
      <c r="J12" s="7"/>
      <c r="K12" s="7">
        <f t="shared" si="1"/>
        <v>54083</v>
      </c>
      <c r="L12" s="9">
        <f t="shared" si="2"/>
        <v>11.65079707022835</v>
      </c>
    </row>
    <row r="13" spans="1:12" ht="12.75" customHeight="1">
      <c r="A13" s="10" t="s">
        <v>0</v>
      </c>
      <c r="B13" s="4" t="s">
        <v>13</v>
      </c>
      <c r="C13" s="11">
        <v>4312</v>
      </c>
      <c r="D13" s="6" t="s">
        <v>80</v>
      </c>
      <c r="E13" s="7">
        <v>54884</v>
      </c>
      <c r="F13" s="7"/>
      <c r="G13" s="7"/>
      <c r="H13" s="8">
        <f t="shared" si="0"/>
        <v>12.728200371057515</v>
      </c>
      <c r="I13" s="7"/>
      <c r="J13" s="7"/>
      <c r="K13" s="7">
        <f t="shared" si="1"/>
        <v>54884</v>
      </c>
      <c r="L13" s="9">
        <f t="shared" si="2"/>
        <v>12.728200371057515</v>
      </c>
    </row>
    <row r="14" spans="1:12" ht="12.75" customHeight="1">
      <c r="A14" s="10" t="s">
        <v>44</v>
      </c>
      <c r="B14" s="4" t="s">
        <v>41</v>
      </c>
      <c r="C14" s="11">
        <v>2641</v>
      </c>
      <c r="D14" s="6" t="s">
        <v>80</v>
      </c>
      <c r="E14" s="7">
        <v>276000</v>
      </c>
      <c r="F14" s="7"/>
      <c r="G14" s="7"/>
      <c r="H14" s="8">
        <f t="shared" si="0"/>
        <v>104.5058689890193</v>
      </c>
      <c r="I14" s="7">
        <v>31407</v>
      </c>
      <c r="J14" s="7"/>
      <c r="K14" s="7">
        <f t="shared" si="1"/>
        <v>307407</v>
      </c>
      <c r="L14" s="9">
        <f t="shared" si="2"/>
        <v>116.39795531995456</v>
      </c>
    </row>
    <row r="15" spans="1:12" ht="12.75" customHeight="1">
      <c r="A15" s="10" t="s">
        <v>36</v>
      </c>
      <c r="B15" s="4" t="s">
        <v>32</v>
      </c>
      <c r="C15" s="11">
        <v>8918</v>
      </c>
      <c r="D15" s="6" t="s">
        <v>79</v>
      </c>
      <c r="E15" s="7">
        <v>183043</v>
      </c>
      <c r="F15" s="7"/>
      <c r="G15" s="7"/>
      <c r="H15" s="8">
        <f t="shared" si="0"/>
        <v>20.525117739403452</v>
      </c>
      <c r="I15" s="7">
        <v>3063</v>
      </c>
      <c r="J15" s="7"/>
      <c r="K15" s="7">
        <f t="shared" si="1"/>
        <v>186106</v>
      </c>
      <c r="L15" s="9">
        <f t="shared" si="2"/>
        <v>20.868580399192645</v>
      </c>
    </row>
    <row r="16" spans="1:12" ht="12.75" customHeight="1">
      <c r="A16" s="10" t="s">
        <v>17</v>
      </c>
      <c r="B16" s="4" t="s">
        <v>13</v>
      </c>
      <c r="C16" s="11">
        <v>8699</v>
      </c>
      <c r="D16" s="6" t="s">
        <v>80</v>
      </c>
      <c r="E16" s="7">
        <v>225000</v>
      </c>
      <c r="F16" s="7"/>
      <c r="G16" s="7"/>
      <c r="H16" s="8">
        <f t="shared" si="0"/>
        <v>25.865041958845843</v>
      </c>
      <c r="I16" s="7"/>
      <c r="J16" s="7"/>
      <c r="K16" s="7">
        <f t="shared" si="1"/>
        <v>225000</v>
      </c>
      <c r="L16" s="9">
        <f t="shared" si="2"/>
        <v>25.865041958845843</v>
      </c>
    </row>
    <row r="17" spans="1:12" ht="12.75" customHeight="1">
      <c r="A17" s="10" t="s">
        <v>18</v>
      </c>
      <c r="B17" s="4" t="s">
        <v>13</v>
      </c>
      <c r="C17" s="11">
        <v>29029</v>
      </c>
      <c r="D17" s="6" t="s">
        <v>79</v>
      </c>
      <c r="E17" s="7">
        <v>765672</v>
      </c>
      <c r="F17" s="7"/>
      <c r="G17" s="7"/>
      <c r="H17" s="8">
        <f t="shared" si="0"/>
        <v>26.376106651968723</v>
      </c>
      <c r="I17" s="7"/>
      <c r="J17" s="7"/>
      <c r="K17" s="7">
        <f t="shared" si="1"/>
        <v>765672</v>
      </c>
      <c r="L17" s="9">
        <f t="shared" si="2"/>
        <v>26.376106651968723</v>
      </c>
    </row>
    <row r="18" spans="1:12" ht="12.75" customHeight="1">
      <c r="A18" s="15" t="s">
        <v>50</v>
      </c>
      <c r="B18" s="13" t="s">
        <v>49</v>
      </c>
      <c r="C18" s="11">
        <v>9041</v>
      </c>
      <c r="D18" s="6" t="s">
        <v>79</v>
      </c>
      <c r="E18" s="7">
        <v>259980</v>
      </c>
      <c r="F18" s="7"/>
      <c r="G18" s="7">
        <v>8000</v>
      </c>
      <c r="H18" s="8">
        <f t="shared" si="0"/>
        <v>29.640526490432475</v>
      </c>
      <c r="I18" s="7"/>
      <c r="J18" s="7"/>
      <c r="K18" s="7">
        <f t="shared" si="1"/>
        <v>267980</v>
      </c>
      <c r="L18" s="9">
        <f t="shared" si="2"/>
        <v>29.640526490432475</v>
      </c>
    </row>
    <row r="19" spans="1:12" ht="12.75" customHeight="1">
      <c r="A19" s="10" t="s">
        <v>19</v>
      </c>
      <c r="B19" s="4" t="s">
        <v>13</v>
      </c>
      <c r="C19" s="11">
        <v>12608</v>
      </c>
      <c r="D19" s="6" t="s">
        <v>79</v>
      </c>
      <c r="E19" s="2">
        <v>439813</v>
      </c>
      <c r="F19" s="7"/>
      <c r="G19" s="7"/>
      <c r="H19" s="8">
        <f t="shared" si="0"/>
        <v>34.883645304568525</v>
      </c>
      <c r="I19" s="7"/>
      <c r="J19" s="7"/>
      <c r="K19" s="7">
        <f t="shared" si="1"/>
        <v>439813</v>
      </c>
      <c r="L19" s="9">
        <f t="shared" si="2"/>
        <v>34.883645304568525</v>
      </c>
    </row>
    <row r="20" spans="1:12" ht="12.75" customHeight="1">
      <c r="A20" s="10" t="s">
        <v>45</v>
      </c>
      <c r="B20" s="4" t="s">
        <v>41</v>
      </c>
      <c r="C20" s="11">
        <v>7021</v>
      </c>
      <c r="D20" s="6" t="s">
        <v>80</v>
      </c>
      <c r="E20" s="2">
        <v>10000</v>
      </c>
      <c r="F20" s="7"/>
      <c r="G20" s="7"/>
      <c r="H20" s="8">
        <f t="shared" si="0"/>
        <v>1.424298532972511</v>
      </c>
      <c r="I20" s="2">
        <v>15625</v>
      </c>
      <c r="J20" s="7"/>
      <c r="K20" s="7">
        <f t="shared" si="1"/>
        <v>25625</v>
      </c>
      <c r="L20" s="9">
        <f t="shared" si="2"/>
        <v>3.6497649907420597</v>
      </c>
    </row>
    <row r="21" spans="1:12" ht="12.75" customHeight="1">
      <c r="A21" s="3" t="s">
        <v>4</v>
      </c>
      <c r="B21" s="4" t="s">
        <v>1</v>
      </c>
      <c r="C21" s="5">
        <v>1954</v>
      </c>
      <c r="D21" s="6" t="s">
        <v>80</v>
      </c>
      <c r="E21" s="7">
        <v>58000</v>
      </c>
      <c r="F21" s="7"/>
      <c r="G21" s="7"/>
      <c r="H21" s="8">
        <f t="shared" si="0"/>
        <v>29.682702149437052</v>
      </c>
      <c r="I21" s="7">
        <v>5333</v>
      </c>
      <c r="J21" s="7"/>
      <c r="K21" s="7">
        <f t="shared" si="1"/>
        <v>63333</v>
      </c>
      <c r="L21" s="9">
        <f t="shared" si="2"/>
        <v>32.41197543500512</v>
      </c>
    </row>
    <row r="22" spans="1:12" ht="12.75" customHeight="1">
      <c r="A22" s="10" t="s">
        <v>37</v>
      </c>
      <c r="B22" s="4" t="s">
        <v>32</v>
      </c>
      <c r="C22" s="11">
        <v>3739</v>
      </c>
      <c r="D22" s="6" t="s">
        <v>79</v>
      </c>
      <c r="E22" s="7">
        <v>99539</v>
      </c>
      <c r="F22" s="7"/>
      <c r="G22" s="7">
        <v>40000</v>
      </c>
      <c r="H22" s="8">
        <f t="shared" si="0"/>
        <v>37.319871623428725</v>
      </c>
      <c r="I22" s="7">
        <v>3313</v>
      </c>
      <c r="J22" s="7"/>
      <c r="K22" s="7">
        <f t="shared" si="1"/>
        <v>142852</v>
      </c>
      <c r="L22" s="9">
        <f t="shared" si="2"/>
        <v>38.205937416421506</v>
      </c>
    </row>
    <row r="23" spans="1:12" ht="12.75" customHeight="1">
      <c r="A23" s="10" t="s">
        <v>38</v>
      </c>
      <c r="B23" s="4" t="s">
        <v>32</v>
      </c>
      <c r="C23" s="11">
        <v>1894</v>
      </c>
      <c r="D23" s="6" t="s">
        <v>80</v>
      </c>
      <c r="E23" s="7">
        <v>46000</v>
      </c>
      <c r="F23" s="7"/>
      <c r="G23" s="7">
        <v>7218</v>
      </c>
      <c r="H23" s="8">
        <f t="shared" si="0"/>
        <v>28.09820485744456</v>
      </c>
      <c r="I23" s="7">
        <v>2672</v>
      </c>
      <c r="J23" s="7"/>
      <c r="K23" s="7">
        <f t="shared" si="1"/>
        <v>55890</v>
      </c>
      <c r="L23" s="9">
        <f t="shared" si="2"/>
        <v>29.50897571277719</v>
      </c>
    </row>
    <row r="24" spans="1:12" ht="12.75" customHeight="1">
      <c r="A24" s="15" t="s">
        <v>51</v>
      </c>
      <c r="B24" s="4" t="s">
        <v>49</v>
      </c>
      <c r="C24" s="11">
        <v>12514</v>
      </c>
      <c r="D24" s="6" t="s">
        <v>79</v>
      </c>
      <c r="E24" s="7"/>
      <c r="F24" s="7"/>
      <c r="G24" s="7">
        <v>402042</v>
      </c>
      <c r="H24" s="8">
        <f t="shared" si="0"/>
        <v>32.12737733738213</v>
      </c>
      <c r="I24" s="7"/>
      <c r="J24" s="7"/>
      <c r="K24" s="7">
        <f t="shared" si="1"/>
        <v>402042</v>
      </c>
      <c r="L24" s="9">
        <f t="shared" si="2"/>
        <v>32.12737733738213</v>
      </c>
    </row>
    <row r="25" spans="1:12" ht="12.75" customHeight="1">
      <c r="A25" s="10" t="s">
        <v>5</v>
      </c>
      <c r="B25" s="4" t="s">
        <v>1</v>
      </c>
      <c r="C25" s="5">
        <v>7115</v>
      </c>
      <c r="D25" s="6" t="s">
        <v>80</v>
      </c>
      <c r="E25" s="7">
        <f>30000+37000+3500+250</f>
        <v>70750</v>
      </c>
      <c r="F25" s="7"/>
      <c r="G25" s="7"/>
      <c r="H25" s="8">
        <f t="shared" si="0"/>
        <v>9.94378074490513</v>
      </c>
      <c r="I25" s="7">
        <v>5333</v>
      </c>
      <c r="J25" s="7"/>
      <c r="K25" s="7">
        <f t="shared" si="1"/>
        <v>76083</v>
      </c>
      <c r="L25" s="9">
        <f t="shared" si="2"/>
        <v>10.693323963457484</v>
      </c>
    </row>
    <row r="26" spans="1:12" ht="12.75" customHeight="1">
      <c r="A26" s="10" t="s">
        <v>6</v>
      </c>
      <c r="B26" s="4" t="s">
        <v>1</v>
      </c>
      <c r="C26" s="5">
        <v>10878</v>
      </c>
      <c r="D26" s="6" t="s">
        <v>80</v>
      </c>
      <c r="E26" s="7">
        <v>127000</v>
      </c>
      <c r="F26" s="7"/>
      <c r="G26" s="7"/>
      <c r="H26" s="8">
        <f t="shared" si="0"/>
        <v>11.674940246368818</v>
      </c>
      <c r="I26" s="7">
        <v>5333</v>
      </c>
      <c r="J26" s="7"/>
      <c r="K26" s="7">
        <f t="shared" si="1"/>
        <v>132333</v>
      </c>
      <c r="L26" s="9">
        <f t="shared" si="2"/>
        <v>12.165195808052951</v>
      </c>
    </row>
    <row r="27" spans="1:12" ht="12.75" customHeight="1">
      <c r="A27" s="10" t="s">
        <v>39</v>
      </c>
      <c r="B27" s="4" t="s">
        <v>32</v>
      </c>
      <c r="C27" s="11">
        <v>3688</v>
      </c>
      <c r="D27" s="6" t="s">
        <v>79</v>
      </c>
      <c r="E27" s="7">
        <v>500</v>
      </c>
      <c r="F27" s="7"/>
      <c r="G27" s="7">
        <v>45882</v>
      </c>
      <c r="H27" s="8">
        <f t="shared" si="0"/>
        <v>12.57646420824295</v>
      </c>
      <c r="I27" s="7">
        <v>3313</v>
      </c>
      <c r="J27" s="7"/>
      <c r="K27" s="7">
        <f t="shared" si="1"/>
        <v>49695</v>
      </c>
      <c r="L27" s="9">
        <f t="shared" si="2"/>
        <v>13.474783080260304</v>
      </c>
    </row>
    <row r="28" spans="1:12" ht="12.75" customHeight="1">
      <c r="A28" s="15" t="s">
        <v>69</v>
      </c>
      <c r="B28" s="4" t="s">
        <v>49</v>
      </c>
      <c r="C28" s="11">
        <v>2865</v>
      </c>
      <c r="D28" s="6" t="s">
        <v>79</v>
      </c>
      <c r="E28" s="7">
        <v>89970</v>
      </c>
      <c r="F28" s="7"/>
      <c r="G28" s="7"/>
      <c r="H28" s="8">
        <f t="shared" si="0"/>
        <v>31.403141361256544</v>
      </c>
      <c r="I28" s="7"/>
      <c r="J28" s="7"/>
      <c r="K28" s="7">
        <f t="shared" si="1"/>
        <v>89970</v>
      </c>
      <c r="L28" s="9">
        <f t="shared" si="2"/>
        <v>31.403141361256544</v>
      </c>
    </row>
    <row r="29" spans="1:12" ht="12.75" customHeight="1">
      <c r="A29" s="10" t="s">
        <v>20</v>
      </c>
      <c r="B29" s="4" t="s">
        <v>13</v>
      </c>
      <c r="C29" s="11">
        <v>18183</v>
      </c>
      <c r="D29" s="6" t="s">
        <v>79</v>
      </c>
      <c r="E29" s="7">
        <v>402380</v>
      </c>
      <c r="F29" s="7"/>
      <c r="G29" s="7"/>
      <c r="H29" s="8">
        <f t="shared" si="0"/>
        <v>22.129461584996974</v>
      </c>
      <c r="I29" s="7">
        <v>154</v>
      </c>
      <c r="J29" s="7"/>
      <c r="K29" s="7">
        <f t="shared" si="1"/>
        <v>402534</v>
      </c>
      <c r="L29" s="9">
        <f t="shared" si="2"/>
        <v>22.137931034482758</v>
      </c>
    </row>
    <row r="30" spans="1:12" ht="12.75" customHeight="1">
      <c r="A30" s="10" t="s">
        <v>66</v>
      </c>
      <c r="B30" s="4" t="s">
        <v>41</v>
      </c>
      <c r="C30" s="11">
        <v>13507</v>
      </c>
      <c r="D30" s="6" t="s">
        <v>79</v>
      </c>
      <c r="E30" s="7">
        <v>524300</v>
      </c>
      <c r="F30" s="7"/>
      <c r="G30" s="7"/>
      <c r="H30" s="8">
        <f t="shared" si="0"/>
        <v>38.81690975049974</v>
      </c>
      <c r="I30" s="7">
        <v>43636</v>
      </c>
      <c r="J30" s="7"/>
      <c r="K30" s="7">
        <f t="shared" si="1"/>
        <v>567936</v>
      </c>
      <c r="L30" s="9">
        <f t="shared" si="2"/>
        <v>42.04753090989857</v>
      </c>
    </row>
    <row r="31" spans="1:12" ht="12.75" customHeight="1">
      <c r="A31" s="10" t="s">
        <v>7</v>
      </c>
      <c r="B31" s="4" t="s">
        <v>1</v>
      </c>
      <c r="C31" s="5">
        <v>6486</v>
      </c>
      <c r="D31" s="6" t="s">
        <v>80</v>
      </c>
      <c r="E31" s="7">
        <f>177000+25000</f>
        <v>202000</v>
      </c>
      <c r="F31" s="7"/>
      <c r="G31" s="7"/>
      <c r="H31" s="8">
        <f t="shared" si="0"/>
        <v>31.14400246685168</v>
      </c>
      <c r="I31" s="7">
        <v>5333</v>
      </c>
      <c r="J31" s="7"/>
      <c r="K31" s="7">
        <f t="shared" si="1"/>
        <v>207333</v>
      </c>
      <c r="L31" s="9">
        <f t="shared" si="2"/>
        <v>31.966234967622572</v>
      </c>
    </row>
    <row r="32" spans="1:12" ht="12.75" customHeight="1">
      <c r="A32" s="15" t="s">
        <v>52</v>
      </c>
      <c r="B32" s="4" t="s">
        <v>49</v>
      </c>
      <c r="C32" s="11">
        <v>23893</v>
      </c>
      <c r="D32" s="6" t="s">
        <v>79</v>
      </c>
      <c r="E32" s="7">
        <v>723367</v>
      </c>
      <c r="F32" s="7"/>
      <c r="G32" s="7">
        <v>23000</v>
      </c>
      <c r="H32" s="8">
        <f t="shared" si="0"/>
        <v>31.237893943832923</v>
      </c>
      <c r="I32" s="7"/>
      <c r="J32" s="7"/>
      <c r="K32" s="7">
        <f t="shared" si="1"/>
        <v>746367</v>
      </c>
      <c r="L32" s="9">
        <f t="shared" si="2"/>
        <v>31.237893943832923</v>
      </c>
    </row>
    <row r="33" spans="1:12" ht="12.75" customHeight="1">
      <c r="A33" s="10" t="s">
        <v>21</v>
      </c>
      <c r="B33" s="4" t="s">
        <v>13</v>
      </c>
      <c r="C33" s="11">
        <v>15730</v>
      </c>
      <c r="D33" s="6" t="s">
        <v>80</v>
      </c>
      <c r="E33" s="7">
        <v>579280</v>
      </c>
      <c r="F33" s="7"/>
      <c r="G33" s="7"/>
      <c r="H33" s="8">
        <f t="shared" si="0"/>
        <v>36.82644628099174</v>
      </c>
      <c r="I33" s="7"/>
      <c r="J33" s="7"/>
      <c r="K33" s="7">
        <f t="shared" si="1"/>
        <v>579280</v>
      </c>
      <c r="L33" s="9">
        <f t="shared" si="2"/>
        <v>36.82644628099174</v>
      </c>
    </row>
    <row r="34" spans="1:12" ht="12.75" customHeight="1">
      <c r="A34" s="10" t="s">
        <v>8</v>
      </c>
      <c r="B34" s="4" t="s">
        <v>1</v>
      </c>
      <c r="C34" s="5">
        <v>352</v>
      </c>
      <c r="D34" s="6" t="s">
        <v>80</v>
      </c>
      <c r="E34" s="7">
        <v>7000</v>
      </c>
      <c r="F34" s="7"/>
      <c r="G34" s="7"/>
      <c r="H34" s="8">
        <f t="shared" si="0"/>
        <v>19.886363636363637</v>
      </c>
      <c r="I34" s="7">
        <v>5333</v>
      </c>
      <c r="J34" s="7"/>
      <c r="K34" s="7">
        <f t="shared" si="1"/>
        <v>12333</v>
      </c>
      <c r="L34" s="9">
        <f t="shared" si="2"/>
        <v>35.03693181818182</v>
      </c>
    </row>
    <row r="35" spans="1:12" ht="12.75" customHeight="1">
      <c r="A35" s="10" t="s">
        <v>46</v>
      </c>
      <c r="B35" s="4" t="s">
        <v>41</v>
      </c>
      <c r="C35" s="11">
        <v>26662</v>
      </c>
      <c r="D35" s="6" t="s">
        <v>79</v>
      </c>
      <c r="E35" s="7">
        <v>51300</v>
      </c>
      <c r="F35" s="7"/>
      <c r="G35" s="7">
        <v>2459363</v>
      </c>
      <c r="H35" s="8">
        <f aca="true" t="shared" si="3" ref="H35:H66">SUM(E35:G35)/C35</f>
        <v>94.16634160978171</v>
      </c>
      <c r="I35" s="7">
        <v>89380</v>
      </c>
      <c r="J35" s="7"/>
      <c r="K35" s="7">
        <f aca="true" t="shared" si="4" ref="K35:K66">SUM(E35:G35,I35:J35)</f>
        <v>2600043</v>
      </c>
      <c r="L35" s="9">
        <f aca="true" t="shared" si="5" ref="L35:L66">K35/C35</f>
        <v>97.51867826869702</v>
      </c>
    </row>
    <row r="36" spans="1:12" ht="12.75" customHeight="1">
      <c r="A36" s="15" t="s">
        <v>53</v>
      </c>
      <c r="B36" s="4" t="s">
        <v>49</v>
      </c>
      <c r="C36" s="11">
        <v>12688</v>
      </c>
      <c r="D36" s="6" t="s">
        <v>79</v>
      </c>
      <c r="E36" s="7">
        <v>0</v>
      </c>
      <c r="F36" s="7"/>
      <c r="G36" s="7"/>
      <c r="H36" s="8">
        <f t="shared" si="3"/>
        <v>0</v>
      </c>
      <c r="I36" s="7"/>
      <c r="J36" s="7"/>
      <c r="K36" s="7">
        <f t="shared" si="4"/>
        <v>0</v>
      </c>
      <c r="L36" s="9">
        <f t="shared" si="5"/>
        <v>0</v>
      </c>
    </row>
    <row r="37" spans="1:12" ht="12.75" customHeight="1">
      <c r="A37" s="10" t="s">
        <v>22</v>
      </c>
      <c r="B37" s="4" t="s">
        <v>13</v>
      </c>
      <c r="C37" s="11">
        <v>4741</v>
      </c>
      <c r="D37" s="6" t="s">
        <v>80</v>
      </c>
      <c r="E37" s="7">
        <v>100000</v>
      </c>
      <c r="F37" s="7"/>
      <c r="G37" s="7"/>
      <c r="H37" s="8">
        <f t="shared" si="3"/>
        <v>21.092596498628982</v>
      </c>
      <c r="I37" s="7"/>
      <c r="J37" s="7"/>
      <c r="K37" s="7">
        <f t="shared" si="4"/>
        <v>100000</v>
      </c>
      <c r="L37" s="9">
        <f t="shared" si="5"/>
        <v>21.092596498628982</v>
      </c>
    </row>
    <row r="38" spans="1:12" ht="12.75" customHeight="1">
      <c r="A38" s="15" t="s">
        <v>54</v>
      </c>
      <c r="B38" s="4" t="s">
        <v>49</v>
      </c>
      <c r="C38" s="11">
        <v>1403</v>
      </c>
      <c r="D38" s="6" t="s">
        <v>80</v>
      </c>
      <c r="E38" s="7">
        <v>120000</v>
      </c>
      <c r="F38" s="7"/>
      <c r="G38" s="7"/>
      <c r="H38" s="8">
        <f t="shared" si="3"/>
        <v>85.53100498930863</v>
      </c>
      <c r="I38" s="7"/>
      <c r="J38" s="7"/>
      <c r="K38" s="7">
        <f t="shared" si="4"/>
        <v>120000</v>
      </c>
      <c r="L38" s="9">
        <f t="shared" si="5"/>
        <v>85.53100498930863</v>
      </c>
    </row>
    <row r="39" spans="1:12" ht="12.75" customHeight="1">
      <c r="A39" s="10" t="s">
        <v>67</v>
      </c>
      <c r="B39" s="4" t="s">
        <v>13</v>
      </c>
      <c r="C39" s="11">
        <v>3031</v>
      </c>
      <c r="D39" s="6" t="s">
        <v>80</v>
      </c>
      <c r="E39" s="7">
        <v>125000</v>
      </c>
      <c r="F39" s="7"/>
      <c r="G39" s="7"/>
      <c r="H39" s="8">
        <f t="shared" si="3"/>
        <v>41.240514681623225</v>
      </c>
      <c r="I39" s="7"/>
      <c r="J39" s="7"/>
      <c r="K39" s="7">
        <f t="shared" si="4"/>
        <v>125000</v>
      </c>
      <c r="L39" s="9">
        <f t="shared" si="5"/>
        <v>41.240514681623225</v>
      </c>
    </row>
    <row r="40" spans="1:12" ht="12.75" customHeight="1">
      <c r="A40" s="10" t="s">
        <v>9</v>
      </c>
      <c r="B40" s="4" t="s">
        <v>1</v>
      </c>
      <c r="C40" s="5">
        <v>2305</v>
      </c>
      <c r="D40" s="6" t="s">
        <v>80</v>
      </c>
      <c r="E40" s="7">
        <v>135000</v>
      </c>
      <c r="F40" s="7"/>
      <c r="G40" s="7"/>
      <c r="H40" s="8">
        <f t="shared" si="3"/>
        <v>58.568329718004335</v>
      </c>
      <c r="I40" s="7">
        <v>5333</v>
      </c>
      <c r="J40" s="7"/>
      <c r="K40" s="7">
        <f t="shared" si="4"/>
        <v>140333</v>
      </c>
      <c r="L40" s="9">
        <f t="shared" si="5"/>
        <v>60.88199566160521</v>
      </c>
    </row>
    <row r="41" spans="1:12" ht="12.75" customHeight="1">
      <c r="A41" s="15" t="s">
        <v>55</v>
      </c>
      <c r="B41" s="4" t="s">
        <v>49</v>
      </c>
      <c r="C41" s="11">
        <v>14003</v>
      </c>
      <c r="D41" s="6" t="s">
        <v>80</v>
      </c>
      <c r="E41" s="7">
        <v>321000</v>
      </c>
      <c r="F41" s="7"/>
      <c r="G41" s="7"/>
      <c r="H41" s="8">
        <f t="shared" si="3"/>
        <v>22.92365921588231</v>
      </c>
      <c r="I41" s="7"/>
      <c r="J41" s="7"/>
      <c r="K41" s="7">
        <f t="shared" si="4"/>
        <v>321000</v>
      </c>
      <c r="L41" s="9">
        <f t="shared" si="5"/>
        <v>22.92365921588231</v>
      </c>
    </row>
    <row r="42" spans="1:12" ht="12.75" customHeight="1">
      <c r="A42" s="10" t="s">
        <v>10</v>
      </c>
      <c r="B42" s="4" t="s">
        <v>1</v>
      </c>
      <c r="C42" s="5">
        <v>997</v>
      </c>
      <c r="D42" s="6" t="s">
        <v>80</v>
      </c>
      <c r="E42" s="7">
        <v>65000</v>
      </c>
      <c r="F42" s="7"/>
      <c r="G42" s="7"/>
      <c r="H42" s="8">
        <f t="shared" si="3"/>
        <v>65.19558676028085</v>
      </c>
      <c r="I42" s="7">
        <v>5333</v>
      </c>
      <c r="J42" s="7"/>
      <c r="K42" s="7">
        <f t="shared" si="4"/>
        <v>70333</v>
      </c>
      <c r="L42" s="9">
        <f t="shared" si="5"/>
        <v>70.54463390170511</v>
      </c>
    </row>
    <row r="43" spans="1:12" ht="12.75" customHeight="1">
      <c r="A43" s="10" t="s">
        <v>47</v>
      </c>
      <c r="B43" s="4" t="s">
        <v>41</v>
      </c>
      <c r="C43" s="11">
        <v>12023</v>
      </c>
      <c r="D43" s="6" t="s">
        <v>80</v>
      </c>
      <c r="E43" s="7">
        <v>603911</v>
      </c>
      <c r="F43" s="7"/>
      <c r="G43" s="7">
        <v>2232</v>
      </c>
      <c r="H43" s="8">
        <f t="shared" si="3"/>
        <v>50.41528736588206</v>
      </c>
      <c r="I43" s="7">
        <v>39910</v>
      </c>
      <c r="J43" s="7"/>
      <c r="K43" s="7">
        <f t="shared" si="4"/>
        <v>646053</v>
      </c>
      <c r="L43" s="9">
        <f t="shared" si="5"/>
        <v>53.7347583797721</v>
      </c>
    </row>
    <row r="44" spans="1:12" ht="12.75" customHeight="1">
      <c r="A44" s="10" t="s">
        <v>23</v>
      </c>
      <c r="B44" s="4" t="s">
        <v>13</v>
      </c>
      <c r="C44" s="11">
        <v>8463</v>
      </c>
      <c r="D44" s="6" t="s">
        <v>80</v>
      </c>
      <c r="E44" s="7">
        <v>390000</v>
      </c>
      <c r="F44" s="7"/>
      <c r="G44" s="7"/>
      <c r="H44" s="8">
        <f t="shared" si="3"/>
        <v>46.08294930875576</v>
      </c>
      <c r="I44" s="7"/>
      <c r="J44" s="7"/>
      <c r="K44" s="7">
        <f t="shared" si="4"/>
        <v>390000</v>
      </c>
      <c r="L44" s="9">
        <f t="shared" si="5"/>
        <v>46.08294930875576</v>
      </c>
    </row>
    <row r="45" spans="1:12" ht="12.75" customHeight="1">
      <c r="A45" s="10" t="s">
        <v>11</v>
      </c>
      <c r="B45" s="4" t="s">
        <v>1</v>
      </c>
      <c r="C45" s="5">
        <v>1379</v>
      </c>
      <c r="D45" s="6" t="s">
        <v>79</v>
      </c>
      <c r="E45" s="7">
        <f>27000+1500</f>
        <v>28500</v>
      </c>
      <c r="F45" s="7">
        <v>12000</v>
      </c>
      <c r="G45" s="7"/>
      <c r="H45" s="8">
        <f t="shared" si="3"/>
        <v>29.369108049311095</v>
      </c>
      <c r="I45" s="7">
        <v>5473</v>
      </c>
      <c r="J45" s="7"/>
      <c r="K45" s="7">
        <f t="shared" si="4"/>
        <v>45973</v>
      </c>
      <c r="L45" s="9">
        <f t="shared" si="5"/>
        <v>33.337926033357505</v>
      </c>
    </row>
    <row r="46" spans="1:12" ht="12.75" customHeight="1">
      <c r="A46" s="15" t="s">
        <v>56</v>
      </c>
      <c r="B46" s="4" t="s">
        <v>49</v>
      </c>
      <c r="C46" s="11">
        <v>3085</v>
      </c>
      <c r="D46" s="6" t="s">
        <v>80</v>
      </c>
      <c r="E46" s="7">
        <v>94000</v>
      </c>
      <c r="F46" s="7"/>
      <c r="G46" s="7">
        <v>3500</v>
      </c>
      <c r="H46" s="8">
        <f t="shared" si="3"/>
        <v>31.60453808752026</v>
      </c>
      <c r="I46" s="7"/>
      <c r="J46" s="7"/>
      <c r="K46" s="7">
        <f t="shared" si="4"/>
        <v>97500</v>
      </c>
      <c r="L46" s="9">
        <f t="shared" si="5"/>
        <v>31.60453808752026</v>
      </c>
    </row>
    <row r="47" spans="1:12" ht="12.75" customHeight="1">
      <c r="A47" s="15" t="s">
        <v>57</v>
      </c>
      <c r="B47" s="4" t="s">
        <v>49</v>
      </c>
      <c r="C47" s="5">
        <v>275</v>
      </c>
      <c r="D47" s="6" t="s">
        <v>80</v>
      </c>
      <c r="E47" s="7">
        <v>24829</v>
      </c>
      <c r="F47" s="7"/>
      <c r="G47" s="7">
        <v>700</v>
      </c>
      <c r="H47" s="8">
        <f t="shared" si="3"/>
        <v>92.83272727272727</v>
      </c>
      <c r="I47" s="7"/>
      <c r="J47" s="7"/>
      <c r="K47" s="7">
        <f t="shared" si="4"/>
        <v>25529</v>
      </c>
      <c r="L47" s="9">
        <f t="shared" si="5"/>
        <v>92.83272727272727</v>
      </c>
    </row>
    <row r="48" spans="1:12" ht="12.75" customHeight="1">
      <c r="A48" s="10" t="s">
        <v>24</v>
      </c>
      <c r="B48" s="4" t="s">
        <v>13</v>
      </c>
      <c r="C48" s="11">
        <v>2473</v>
      </c>
      <c r="D48" s="6" t="s">
        <v>79</v>
      </c>
      <c r="E48" s="7">
        <v>76000</v>
      </c>
      <c r="F48" s="7"/>
      <c r="G48" s="7"/>
      <c r="H48" s="8">
        <f t="shared" si="3"/>
        <v>30.73190456934897</v>
      </c>
      <c r="I48" s="7"/>
      <c r="J48" s="7"/>
      <c r="K48" s="7">
        <f t="shared" si="4"/>
        <v>76000</v>
      </c>
      <c r="L48" s="9">
        <f t="shared" si="5"/>
        <v>30.73190456934897</v>
      </c>
    </row>
    <row r="49" spans="1:12" ht="12.75" customHeight="1">
      <c r="A49" s="15" t="s">
        <v>58</v>
      </c>
      <c r="B49" s="4" t="s">
        <v>49</v>
      </c>
      <c r="C49" s="11">
        <v>8388</v>
      </c>
      <c r="D49" s="6" t="s">
        <v>79</v>
      </c>
      <c r="E49" s="7">
        <v>405297</v>
      </c>
      <c r="F49" s="7"/>
      <c r="G49" s="7"/>
      <c r="H49" s="8">
        <f t="shared" si="3"/>
        <v>48.31866952789699</v>
      </c>
      <c r="I49" s="7"/>
      <c r="J49" s="7"/>
      <c r="K49" s="7">
        <f t="shared" si="4"/>
        <v>405297</v>
      </c>
      <c r="L49" s="9">
        <f t="shared" si="5"/>
        <v>48.31866952789699</v>
      </c>
    </row>
    <row r="50" spans="1:12" ht="12.75" customHeight="1">
      <c r="A50" s="10" t="s">
        <v>25</v>
      </c>
      <c r="B50" s="4" t="s">
        <v>13</v>
      </c>
      <c r="C50" s="11">
        <v>9672</v>
      </c>
      <c r="D50" s="6" t="s">
        <v>80</v>
      </c>
      <c r="E50" s="7">
        <v>360000</v>
      </c>
      <c r="F50" s="7"/>
      <c r="G50" s="7"/>
      <c r="H50" s="8">
        <f t="shared" si="3"/>
        <v>37.220843672456574</v>
      </c>
      <c r="I50" s="7"/>
      <c r="J50" s="7"/>
      <c r="K50" s="7">
        <f t="shared" si="4"/>
        <v>360000</v>
      </c>
      <c r="L50" s="9">
        <f t="shared" si="5"/>
        <v>37.220843672456574</v>
      </c>
    </row>
    <row r="51" spans="1:12" ht="12.75" customHeight="1">
      <c r="A51" s="10" t="s">
        <v>26</v>
      </c>
      <c r="B51" s="4" t="s">
        <v>13</v>
      </c>
      <c r="C51" s="11">
        <v>75135</v>
      </c>
      <c r="D51" s="6" t="s">
        <v>79</v>
      </c>
      <c r="E51" s="7">
        <v>5573526</v>
      </c>
      <c r="F51" s="7"/>
      <c r="G51" s="7"/>
      <c r="H51" s="8">
        <f t="shared" si="3"/>
        <v>74.18015571970453</v>
      </c>
      <c r="I51" s="7">
        <v>51493</v>
      </c>
      <c r="J51" s="7">
        <v>8165</v>
      </c>
      <c r="K51" s="7">
        <f t="shared" si="4"/>
        <v>5633184</v>
      </c>
      <c r="L51" s="9">
        <f t="shared" si="5"/>
        <v>74.97416650029946</v>
      </c>
    </row>
    <row r="52" spans="1:12" ht="12.75" customHeight="1">
      <c r="A52" s="10" t="s">
        <v>48</v>
      </c>
      <c r="B52" s="4" t="s">
        <v>41</v>
      </c>
      <c r="C52" s="11">
        <v>11809</v>
      </c>
      <c r="D52" s="6" t="s">
        <v>80</v>
      </c>
      <c r="E52" s="7">
        <v>267789</v>
      </c>
      <c r="F52" s="7"/>
      <c r="G52" s="7"/>
      <c r="H52" s="8">
        <f t="shared" si="3"/>
        <v>22.67668727241934</v>
      </c>
      <c r="I52" s="7">
        <v>37604</v>
      </c>
      <c r="J52" s="7"/>
      <c r="K52" s="7">
        <f t="shared" si="4"/>
        <v>305393</v>
      </c>
      <c r="L52" s="9">
        <f t="shared" si="5"/>
        <v>25.861038191210096</v>
      </c>
    </row>
    <row r="53" spans="1:12" ht="12.75" customHeight="1">
      <c r="A53" s="12" t="s">
        <v>27</v>
      </c>
      <c r="B53" s="13" t="s">
        <v>13</v>
      </c>
      <c r="C53" s="11">
        <v>1961</v>
      </c>
      <c r="D53" s="6" t="s">
        <v>79</v>
      </c>
      <c r="E53" s="7">
        <v>225000</v>
      </c>
      <c r="F53" s="7"/>
      <c r="G53" s="7">
        <v>25000</v>
      </c>
      <c r="H53" s="8">
        <f t="shared" si="3"/>
        <v>127.48597654258032</v>
      </c>
      <c r="I53" s="7"/>
      <c r="J53" s="7"/>
      <c r="K53" s="7">
        <f t="shared" si="4"/>
        <v>250000</v>
      </c>
      <c r="L53" s="9">
        <f t="shared" si="5"/>
        <v>127.48597654258032</v>
      </c>
    </row>
    <row r="54" spans="1:12" ht="12.75" customHeight="1">
      <c r="A54" s="3" t="s">
        <v>28</v>
      </c>
      <c r="B54" s="4" t="s">
        <v>13</v>
      </c>
      <c r="C54" s="11">
        <v>7548</v>
      </c>
      <c r="D54" s="6" t="s">
        <v>80</v>
      </c>
      <c r="E54" s="7">
        <v>225000</v>
      </c>
      <c r="F54" s="7"/>
      <c r="G54" s="7"/>
      <c r="H54" s="8">
        <f t="shared" si="3"/>
        <v>29.809220985691574</v>
      </c>
      <c r="I54" s="7"/>
      <c r="J54" s="7"/>
      <c r="K54" s="7">
        <f t="shared" si="4"/>
        <v>225000</v>
      </c>
      <c r="L54" s="9">
        <f t="shared" si="5"/>
        <v>29.809220985691574</v>
      </c>
    </row>
    <row r="55" spans="1:12" ht="12.75" customHeight="1">
      <c r="A55" s="14" t="s">
        <v>68</v>
      </c>
      <c r="B55" s="4" t="s">
        <v>13</v>
      </c>
      <c r="C55" s="5">
        <v>685</v>
      </c>
      <c r="D55" s="6" t="s">
        <v>80</v>
      </c>
      <c r="E55" s="7">
        <v>35000</v>
      </c>
      <c r="F55" s="7"/>
      <c r="G55" s="7"/>
      <c r="H55" s="8">
        <f t="shared" si="3"/>
        <v>51.09489051094891</v>
      </c>
      <c r="I55" s="7"/>
      <c r="J55" s="7"/>
      <c r="K55" s="7">
        <f t="shared" si="4"/>
        <v>35000</v>
      </c>
      <c r="L55" s="9">
        <f t="shared" si="5"/>
        <v>51.09489051094891</v>
      </c>
    </row>
    <row r="56" spans="1:12" ht="12.75" customHeight="1">
      <c r="A56" s="15" t="s">
        <v>59</v>
      </c>
      <c r="B56" s="4" t="s">
        <v>49</v>
      </c>
      <c r="C56" s="11">
        <v>6075</v>
      </c>
      <c r="D56" s="6" t="s">
        <v>79</v>
      </c>
      <c r="E56" s="7">
        <v>262174</v>
      </c>
      <c r="F56" s="7"/>
      <c r="G56" s="7"/>
      <c r="H56" s="8">
        <f t="shared" si="3"/>
        <v>43.15621399176955</v>
      </c>
      <c r="I56" s="7"/>
      <c r="J56" s="7"/>
      <c r="K56" s="7">
        <f t="shared" si="4"/>
        <v>262174</v>
      </c>
      <c r="L56" s="9">
        <f t="shared" si="5"/>
        <v>43.15621399176955</v>
      </c>
    </row>
    <row r="57" spans="1:12" ht="12.75" customHeight="1">
      <c r="A57" s="15" t="s">
        <v>60</v>
      </c>
      <c r="B57" s="4" t="s">
        <v>49</v>
      </c>
      <c r="C57" s="11">
        <v>19482</v>
      </c>
      <c r="D57" s="6" t="s">
        <v>79</v>
      </c>
      <c r="E57" s="7">
        <v>514250</v>
      </c>
      <c r="F57" s="7"/>
      <c r="G57" s="7"/>
      <c r="H57" s="8">
        <f t="shared" si="3"/>
        <v>26.396160558464224</v>
      </c>
      <c r="I57" s="7"/>
      <c r="J57" s="7"/>
      <c r="K57" s="7">
        <f t="shared" si="4"/>
        <v>514250</v>
      </c>
      <c r="L57" s="9">
        <f t="shared" si="5"/>
        <v>26.396160558464224</v>
      </c>
    </row>
    <row r="58" spans="1:12" ht="12.75" customHeight="1">
      <c r="A58" s="10" t="s">
        <v>29</v>
      </c>
      <c r="B58" s="4" t="s">
        <v>13</v>
      </c>
      <c r="C58" s="11">
        <v>3406</v>
      </c>
      <c r="D58" s="6" t="s">
        <v>79</v>
      </c>
      <c r="E58" s="7">
        <v>135476</v>
      </c>
      <c r="F58" s="7"/>
      <c r="G58" s="7"/>
      <c r="H58" s="8">
        <f t="shared" si="3"/>
        <v>39.775689958896066</v>
      </c>
      <c r="I58" s="7"/>
      <c r="J58" s="7"/>
      <c r="K58" s="7">
        <f t="shared" si="4"/>
        <v>135476</v>
      </c>
      <c r="L58" s="9">
        <f t="shared" si="5"/>
        <v>39.775689958896066</v>
      </c>
    </row>
    <row r="59" spans="1:12" ht="12.75" customHeight="1">
      <c r="A59" s="10" t="s">
        <v>30</v>
      </c>
      <c r="B59" s="4" t="s">
        <v>13</v>
      </c>
      <c r="C59" s="11">
        <v>3823</v>
      </c>
      <c r="D59" s="6" t="s">
        <v>80</v>
      </c>
      <c r="E59" s="7">
        <v>123000</v>
      </c>
      <c r="F59" s="7"/>
      <c r="G59" s="7"/>
      <c r="H59" s="8">
        <f t="shared" si="3"/>
        <v>32.173685587235155</v>
      </c>
      <c r="I59" s="7"/>
      <c r="J59" s="7"/>
      <c r="K59" s="7">
        <f t="shared" si="4"/>
        <v>123000</v>
      </c>
      <c r="L59" s="9">
        <f t="shared" si="5"/>
        <v>32.173685587235155</v>
      </c>
    </row>
    <row r="60" spans="1:12" ht="12.75" customHeight="1">
      <c r="A60" s="15" t="s">
        <v>61</v>
      </c>
      <c r="B60" s="4" t="s">
        <v>49</v>
      </c>
      <c r="C60" s="11">
        <v>5607</v>
      </c>
      <c r="D60" s="6" t="s">
        <v>79</v>
      </c>
      <c r="E60" s="7">
        <f>240863+12500</f>
        <v>253363</v>
      </c>
      <c r="F60" s="7"/>
      <c r="G60" s="7"/>
      <c r="H60" s="8">
        <f t="shared" si="3"/>
        <v>45.18690922061709</v>
      </c>
      <c r="I60" s="7"/>
      <c r="J60" s="7"/>
      <c r="K60" s="7">
        <f t="shared" si="4"/>
        <v>253363</v>
      </c>
      <c r="L60" s="9">
        <f t="shared" si="5"/>
        <v>45.18690922061709</v>
      </c>
    </row>
    <row r="61" spans="1:12" ht="12.75" customHeight="1">
      <c r="A61" s="10" t="s">
        <v>31</v>
      </c>
      <c r="B61" s="4" t="s">
        <v>13</v>
      </c>
      <c r="C61" s="11">
        <v>1118</v>
      </c>
      <c r="D61" s="6" t="s">
        <v>80</v>
      </c>
      <c r="E61" s="7">
        <v>125000</v>
      </c>
      <c r="F61" s="7"/>
      <c r="G61" s="7">
        <v>25000</v>
      </c>
      <c r="H61" s="8">
        <f t="shared" si="3"/>
        <v>134.16815742397137</v>
      </c>
      <c r="I61" s="7"/>
      <c r="J61" s="7"/>
      <c r="K61" s="7">
        <f t="shared" si="4"/>
        <v>150000</v>
      </c>
      <c r="L61" s="9">
        <f t="shared" si="5"/>
        <v>134.16815742397137</v>
      </c>
    </row>
    <row r="62" spans="1:12" ht="12.75" customHeight="1">
      <c r="A62" s="15" t="s">
        <v>62</v>
      </c>
      <c r="B62" s="4" t="s">
        <v>49</v>
      </c>
      <c r="C62" s="11">
        <v>12327</v>
      </c>
      <c r="D62" s="6" t="s">
        <v>79</v>
      </c>
      <c r="E62" s="7">
        <v>281500</v>
      </c>
      <c r="F62" s="7"/>
      <c r="G62" s="7">
        <v>13000</v>
      </c>
      <c r="H62" s="8">
        <f t="shared" si="3"/>
        <v>23.89064654822747</v>
      </c>
      <c r="I62" s="7"/>
      <c r="J62" s="7">
        <v>6122</v>
      </c>
      <c r="K62" s="7">
        <f t="shared" si="4"/>
        <v>300622</v>
      </c>
      <c r="L62" s="9">
        <f t="shared" si="5"/>
        <v>24.387279954571266</v>
      </c>
    </row>
    <row r="63" spans="1:12" ht="12.75" customHeight="1">
      <c r="A63" s="10" t="s">
        <v>12</v>
      </c>
      <c r="B63" s="4" t="s">
        <v>1</v>
      </c>
      <c r="C63" s="5">
        <v>4344</v>
      </c>
      <c r="D63" s="6" t="s">
        <v>80</v>
      </c>
      <c r="E63" s="7">
        <v>65000</v>
      </c>
      <c r="F63" s="7"/>
      <c r="G63" s="7"/>
      <c r="H63" s="8">
        <f t="shared" si="3"/>
        <v>14.96316758747698</v>
      </c>
      <c r="I63" s="7">
        <v>5333</v>
      </c>
      <c r="J63" s="7"/>
      <c r="K63" s="7">
        <f t="shared" si="4"/>
        <v>70333</v>
      </c>
      <c r="L63" s="9">
        <f t="shared" si="5"/>
        <v>16.1908379373849</v>
      </c>
    </row>
    <row r="64" spans="1:12" ht="12.75" customHeight="1">
      <c r="A64" s="10" t="s">
        <v>81</v>
      </c>
      <c r="B64" s="4" t="s">
        <v>13</v>
      </c>
      <c r="C64" s="11">
        <v>27048</v>
      </c>
      <c r="D64" s="6" t="s">
        <v>80</v>
      </c>
      <c r="E64" s="7">
        <f>542874+30000</f>
        <v>572874</v>
      </c>
      <c r="F64" s="7">
        <v>31000</v>
      </c>
      <c r="G64" s="7"/>
      <c r="H64" s="8">
        <f t="shared" si="3"/>
        <v>22.326013013901214</v>
      </c>
      <c r="I64" s="7">
        <v>71</v>
      </c>
      <c r="J64" s="7"/>
      <c r="K64" s="7">
        <f t="shared" si="4"/>
        <v>603945</v>
      </c>
      <c r="L64" s="9">
        <f t="shared" si="5"/>
        <v>22.3286379769299</v>
      </c>
    </row>
    <row r="65" spans="1:12" ht="12.75" customHeight="1">
      <c r="A65" s="15" t="s">
        <v>63</v>
      </c>
      <c r="B65" s="4" t="s">
        <v>49</v>
      </c>
      <c r="C65" s="11">
        <v>3352</v>
      </c>
      <c r="D65" s="6" t="s">
        <v>79</v>
      </c>
      <c r="E65" s="7">
        <v>174362</v>
      </c>
      <c r="F65" s="7"/>
      <c r="G65" s="7">
        <v>3300</v>
      </c>
      <c r="H65" s="8">
        <f t="shared" si="3"/>
        <v>53.00178997613365</v>
      </c>
      <c r="I65" s="7"/>
      <c r="J65" s="7"/>
      <c r="K65" s="7">
        <f t="shared" si="4"/>
        <v>177662</v>
      </c>
      <c r="L65" s="9">
        <f t="shared" si="5"/>
        <v>53.00178997613365</v>
      </c>
    </row>
    <row r="66" spans="1:12" ht="12.75" customHeight="1">
      <c r="A66" s="15" t="s">
        <v>64</v>
      </c>
      <c r="B66" s="4" t="s">
        <v>49</v>
      </c>
      <c r="C66" s="11">
        <v>4419</v>
      </c>
      <c r="D66" s="6" t="s">
        <v>80</v>
      </c>
      <c r="E66" s="7">
        <v>129000</v>
      </c>
      <c r="F66" s="7"/>
      <c r="G66" s="7">
        <v>5600</v>
      </c>
      <c r="H66" s="8">
        <f t="shared" si="3"/>
        <v>30.45937995021498</v>
      </c>
      <c r="I66" s="7"/>
      <c r="J66" s="7"/>
      <c r="K66" s="7">
        <f t="shared" si="4"/>
        <v>134600</v>
      </c>
      <c r="L66" s="9">
        <f t="shared" si="5"/>
        <v>30.45937995021498</v>
      </c>
    </row>
    <row r="67" spans="1:12" ht="12.75" customHeight="1">
      <c r="A67" s="10" t="s">
        <v>40</v>
      </c>
      <c r="B67" s="4" t="s">
        <v>32</v>
      </c>
      <c r="C67" s="11">
        <v>1703</v>
      </c>
      <c r="D67" s="6" t="s">
        <v>79</v>
      </c>
      <c r="E67" s="7">
        <v>78810</v>
      </c>
      <c r="F67" s="7"/>
      <c r="G67" s="7"/>
      <c r="H67" s="8">
        <f>SUM(E67:G67)/C67</f>
        <v>46.27715795654727</v>
      </c>
      <c r="I67" s="7"/>
      <c r="J67" s="7"/>
      <c r="K67" s="7">
        <f>SUM(E67:G67,I67:J67)</f>
        <v>78810</v>
      </c>
      <c r="L67" s="9">
        <f>K67/C67</f>
        <v>46.27715795654727</v>
      </c>
    </row>
    <row r="68" spans="1:12" ht="12.75" customHeight="1">
      <c r="A68" s="15" t="s">
        <v>65</v>
      </c>
      <c r="B68" s="4" t="s">
        <v>49</v>
      </c>
      <c r="C68" s="11">
        <v>5884</v>
      </c>
      <c r="D68" s="6" t="s">
        <v>79</v>
      </c>
      <c r="E68" s="7">
        <v>492782</v>
      </c>
      <c r="F68" s="7"/>
      <c r="G68" s="7">
        <v>6900</v>
      </c>
      <c r="H68" s="8">
        <f>SUM(E68:G68)/C68</f>
        <v>84.92216179469749</v>
      </c>
      <c r="I68" s="7"/>
      <c r="J68" s="7"/>
      <c r="K68" s="7">
        <f>SUM(E68:G68,I68:J68)</f>
        <v>499682</v>
      </c>
      <c r="L68" s="9">
        <f>K68/C68</f>
        <v>84.92216179469749</v>
      </c>
    </row>
  </sheetData>
  <sheetProtection/>
  <mergeCells count="7">
    <mergeCell ref="E1:H1"/>
    <mergeCell ref="I1:J1"/>
    <mergeCell ref="K1:L1"/>
    <mergeCell ref="A1:A2"/>
    <mergeCell ref="B1:B2"/>
    <mergeCell ref="C1:C2"/>
    <mergeCell ref="D1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lsmolon</dc:creator>
  <cp:keywords/>
  <dc:description/>
  <cp:lastModifiedBy>Gerry Formby</cp:lastModifiedBy>
  <cp:lastPrinted>2010-04-08T17:08:27Z</cp:lastPrinted>
  <dcterms:created xsi:type="dcterms:W3CDTF">2003-05-01T19:35:05Z</dcterms:created>
  <dcterms:modified xsi:type="dcterms:W3CDTF">2013-07-01T14:28:58Z</dcterms:modified>
  <cp:category/>
  <cp:version/>
  <cp:contentType/>
  <cp:contentStatus/>
</cp:coreProperties>
</file>