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dhudsonlibrary.sharepoint.com/sites/ILS/Shared Documents/General/Annual Reports/2024 - by county for website/"/>
    </mc:Choice>
  </mc:AlternateContent>
  <xr:revisionPtr revIDLastSave="332" documentId="8_{59D0280C-8C0E-4A83-B77D-B696E268DD5C}" xr6:coauthVersionLast="47" xr6:coauthVersionMax="47" xr10:uidLastSave="{8B933C02-93FF-4733-8F07-67E0E69FA5C0}"/>
  <bookViews>
    <workbookView xWindow="6600" yWindow="-16320" windowWidth="29040" windowHeight="15720" tabRatio="170" xr2:uid="{7799A404-978E-479A-9426-042636F458A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" i="1" l="1"/>
  <c r="M63" i="1"/>
  <c r="M86" i="1"/>
  <c r="M84" i="1"/>
  <c r="L68" i="1"/>
  <c r="M68" i="1"/>
  <c r="L69" i="1"/>
  <c r="M69" i="1"/>
  <c r="L70" i="1"/>
  <c r="M70" i="1"/>
  <c r="L71" i="1"/>
  <c r="M71" i="1"/>
  <c r="L72" i="1"/>
  <c r="M72" i="1"/>
  <c r="L73" i="1"/>
  <c r="M73" i="1"/>
  <c r="L74" i="1"/>
  <c r="M74" i="1"/>
  <c r="L75" i="1"/>
  <c r="M75" i="1"/>
  <c r="L76" i="1"/>
  <c r="M76" i="1"/>
  <c r="L77" i="1"/>
  <c r="M77" i="1"/>
  <c r="L78" i="1"/>
  <c r="M78" i="1"/>
  <c r="L79" i="1"/>
  <c r="M79" i="1"/>
  <c r="L80" i="1"/>
  <c r="M80" i="1"/>
  <c r="L81" i="1"/>
  <c r="M81" i="1"/>
  <c r="L82" i="1"/>
  <c r="M82" i="1"/>
  <c r="L83" i="1"/>
  <c r="M83" i="1"/>
  <c r="L67" i="1"/>
  <c r="M67" i="1" s="1"/>
  <c r="L56" i="1"/>
  <c r="M56" i="1" s="1"/>
  <c r="L57" i="1"/>
  <c r="M57" i="1"/>
  <c r="L58" i="1"/>
  <c r="M58" i="1" s="1"/>
  <c r="L59" i="1"/>
  <c r="M59" i="1"/>
  <c r="L60" i="1"/>
  <c r="M60" i="1"/>
  <c r="L61" i="1"/>
  <c r="M61" i="1"/>
  <c r="M55" i="1"/>
  <c r="L55" i="1"/>
  <c r="M53" i="1"/>
  <c r="L46" i="1"/>
  <c r="M46" i="1" s="1"/>
  <c r="L47" i="1"/>
  <c r="M47" i="1"/>
  <c r="L48" i="1"/>
  <c r="M48" i="1"/>
  <c r="L49" i="1"/>
  <c r="M49" i="1"/>
  <c r="L50" i="1"/>
  <c r="M50" i="1"/>
  <c r="L51" i="1"/>
  <c r="M51" i="1"/>
  <c r="L52" i="1"/>
  <c r="M52" i="1"/>
  <c r="M45" i="1"/>
  <c r="L45" i="1"/>
  <c r="M43" i="1"/>
  <c r="M37" i="1"/>
  <c r="M38" i="1"/>
  <c r="M39" i="1"/>
  <c r="M40" i="1"/>
  <c r="M41" i="1"/>
  <c r="M42" i="1"/>
  <c r="M36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17" i="1"/>
  <c r="M5" i="1"/>
  <c r="M6" i="1"/>
  <c r="M7" i="1"/>
  <c r="M8" i="1"/>
  <c r="M9" i="1"/>
  <c r="M10" i="1"/>
  <c r="M11" i="1"/>
  <c r="M12" i="1"/>
  <c r="M13" i="1"/>
  <c r="M14" i="1"/>
  <c r="M15" i="1"/>
  <c r="M4" i="1"/>
  <c r="L37" i="1"/>
  <c r="L38" i="1"/>
  <c r="L39" i="1"/>
  <c r="L40" i="1"/>
  <c r="L41" i="1"/>
  <c r="L42" i="1"/>
  <c r="L36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17" i="1"/>
  <c r="L5" i="1"/>
  <c r="L6" i="1"/>
  <c r="L7" i="1"/>
  <c r="L8" i="1"/>
  <c r="L9" i="1"/>
  <c r="L10" i="1"/>
  <c r="L11" i="1"/>
  <c r="L12" i="1"/>
  <c r="L13" i="1"/>
  <c r="L14" i="1"/>
  <c r="L4" i="1"/>
  <c r="G84" i="1" l="1"/>
  <c r="F84" i="1"/>
  <c r="G63" i="1"/>
  <c r="F63" i="1"/>
  <c r="G53" i="1"/>
  <c r="F53" i="1"/>
  <c r="G43" i="1"/>
  <c r="F43" i="1"/>
  <c r="G15" i="1"/>
  <c r="F15" i="1"/>
  <c r="F86" i="1" l="1"/>
  <c r="G86" i="1"/>
  <c r="B43" i="1"/>
  <c r="L84" i="1"/>
  <c r="D84" i="1"/>
  <c r="L63" i="1"/>
  <c r="D63" i="1"/>
  <c r="L53" i="1"/>
  <c r="D53" i="1"/>
  <c r="K53" i="1"/>
  <c r="B53" i="1"/>
  <c r="L43" i="1"/>
  <c r="D43" i="1"/>
  <c r="L15" i="1"/>
  <c r="D15" i="1"/>
  <c r="L86" i="1" l="1"/>
  <c r="D86" i="1"/>
  <c r="B15" i="1"/>
  <c r="C15" i="1"/>
  <c r="E15" i="1"/>
  <c r="H15" i="1"/>
  <c r="I15" i="1"/>
  <c r="J15" i="1"/>
  <c r="K15" i="1"/>
  <c r="K84" i="1"/>
  <c r="J84" i="1"/>
  <c r="I84" i="1"/>
  <c r="H84" i="1"/>
  <c r="K63" i="1"/>
  <c r="J63" i="1"/>
  <c r="I63" i="1"/>
  <c r="H63" i="1"/>
  <c r="J53" i="1"/>
  <c r="I53" i="1"/>
  <c r="K43" i="1"/>
  <c r="J43" i="1"/>
  <c r="H53" i="1"/>
  <c r="I43" i="1"/>
  <c r="H43" i="1"/>
  <c r="E84" i="1"/>
  <c r="E63" i="1"/>
  <c r="E53" i="1"/>
  <c r="C84" i="1"/>
  <c r="C63" i="1"/>
  <c r="C53" i="1"/>
  <c r="C43" i="1"/>
  <c r="B84" i="1"/>
  <c r="B63" i="1"/>
  <c r="B86" i="1" l="1"/>
  <c r="E43" i="1"/>
  <c r="K86" i="1" l="1"/>
  <c r="J86" i="1"/>
  <c r="H86" i="1"/>
  <c r="C86" i="1"/>
  <c r="I86" i="1"/>
  <c r="E86" i="1"/>
</calcChain>
</file>

<file path=xl/sharedStrings.xml><?xml version="1.0" encoding="utf-8"?>
<sst xmlns="http://schemas.openxmlformats.org/spreadsheetml/2006/main" count="123" uniqueCount="88">
  <si>
    <t>Columbia County</t>
  </si>
  <si>
    <t>Claverack</t>
  </si>
  <si>
    <t>Germantown</t>
  </si>
  <si>
    <t xml:space="preserve">Roeliff Jansen </t>
  </si>
  <si>
    <t>Hudson</t>
  </si>
  <si>
    <t>Kinderhook</t>
  </si>
  <si>
    <t>Livingston</t>
  </si>
  <si>
    <t>New Lebanon</t>
  </si>
  <si>
    <t>North Chatham</t>
  </si>
  <si>
    <t>Philmont</t>
  </si>
  <si>
    <t>Valatie</t>
  </si>
  <si>
    <t>Amenia</t>
  </si>
  <si>
    <t>Beacon</t>
  </si>
  <si>
    <t>Beekman</t>
  </si>
  <si>
    <t>Clinton Corners</t>
  </si>
  <si>
    <t>Dover Plains</t>
  </si>
  <si>
    <t>East Fishkill</t>
  </si>
  <si>
    <t>Fishkill</t>
  </si>
  <si>
    <t>Hyde Park</t>
  </si>
  <si>
    <t>LaGrange</t>
  </si>
  <si>
    <t>Millbrook</t>
  </si>
  <si>
    <t>NE Millerton</t>
  </si>
  <si>
    <t>Pawling</t>
  </si>
  <si>
    <t>Pine Plains</t>
  </si>
  <si>
    <t>Pleasant Valley</t>
  </si>
  <si>
    <t>Red Hook</t>
  </si>
  <si>
    <t>Rhinebeck</t>
  </si>
  <si>
    <t>Rhinecliff</t>
  </si>
  <si>
    <t>Staatsburg</t>
  </si>
  <si>
    <t>Stanfordville</t>
  </si>
  <si>
    <t>Tivoli</t>
  </si>
  <si>
    <t>Wappingers Falls</t>
  </si>
  <si>
    <t>Athens</t>
  </si>
  <si>
    <t>Cairo</t>
  </si>
  <si>
    <t>Coxsackie</t>
  </si>
  <si>
    <t>Greenville</t>
  </si>
  <si>
    <t>Hunter</t>
  </si>
  <si>
    <t>Mountain Top</t>
  </si>
  <si>
    <t>Windham</t>
  </si>
  <si>
    <t>Brewster</t>
  </si>
  <si>
    <t>Carmel</t>
  </si>
  <si>
    <t>Cold Spring</t>
  </si>
  <si>
    <t>Garrison</t>
  </si>
  <si>
    <t>Kent</t>
  </si>
  <si>
    <t>Mahopac</t>
  </si>
  <si>
    <t>Patterson</t>
  </si>
  <si>
    <t>Putnam Valley</t>
  </si>
  <si>
    <t>Esopus</t>
  </si>
  <si>
    <t>Hurley</t>
  </si>
  <si>
    <t>Kingston</t>
  </si>
  <si>
    <t>Marlboro</t>
  </si>
  <si>
    <t>Milton</t>
  </si>
  <si>
    <t>New Paltz</t>
  </si>
  <si>
    <t>Olive</t>
  </si>
  <si>
    <t>Phoenicia</t>
  </si>
  <si>
    <t>Pine Hill</t>
  </si>
  <si>
    <t>Plattekill</t>
  </si>
  <si>
    <t>Rosendale</t>
  </si>
  <si>
    <t>Saugerties</t>
  </si>
  <si>
    <t>Stone Ridge</t>
  </si>
  <si>
    <t>Town of Ulster</t>
  </si>
  <si>
    <t>West Hurley</t>
  </si>
  <si>
    <t>Woodstock</t>
  </si>
  <si>
    <t>Dutchess County</t>
  </si>
  <si>
    <t>Greene County</t>
  </si>
  <si>
    <t>Putnam County</t>
  </si>
  <si>
    <t>Ulster County</t>
  </si>
  <si>
    <t>Dutchess cont.</t>
  </si>
  <si>
    <t>Chatham</t>
  </si>
  <si>
    <t>Poughkeepsie</t>
  </si>
  <si>
    <t>Catskill</t>
  </si>
  <si>
    <t>Highland</t>
  </si>
  <si>
    <t>County Total</t>
  </si>
  <si>
    <t>System Total</t>
  </si>
  <si>
    <t>Total Local Public Funds</t>
  </si>
  <si>
    <t>LLSA</t>
  </si>
  <si>
    <t>Other</t>
  </si>
  <si>
    <t>Other State &amp; Federal Aid</t>
  </si>
  <si>
    <t>Gifts &amp; Endowment</t>
  </si>
  <si>
    <t>Fundraising</t>
  </si>
  <si>
    <t>Library Charges</t>
  </si>
  <si>
    <t>Total</t>
  </si>
  <si>
    <t>Per Capita</t>
  </si>
  <si>
    <t>Other Receipts</t>
  </si>
  <si>
    <t>Operating Fund Receipts</t>
  </si>
  <si>
    <t>Investment Income</t>
  </si>
  <si>
    <t>Chartered Population</t>
  </si>
  <si>
    <t>System $ Grants to Member Libs. Designated State &amp; Other 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</si>
</sst>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206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Calibri"/>
      <family val="2"/>
    </font>
    <font>
      <b/>
      <sz val="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7">
    <xf numFmtId="0" fontId="0" fillId="0" borderId="0" xfId="0"/>
    <xf numFmtId="49" fontId="4" fillId="0" borderId="5" xfId="0" applyNumberFormat="1" applyFont="1" applyBorder="1" applyAlignment="1">
      <alignment wrapText="1"/>
    </xf>
    <xf numFmtId="49" fontId="4" fillId="2" borderId="5" xfId="0" applyNumberFormat="1" applyFont="1" applyFill="1" applyBorder="1" applyAlignment="1">
      <alignment wrapText="1"/>
    </xf>
    <xf numFmtId="49" fontId="4" fillId="2" borderId="10" xfId="0" applyNumberFormat="1" applyFont="1" applyFill="1" applyBorder="1" applyAlignment="1">
      <alignment wrapText="1"/>
    </xf>
    <xf numFmtId="49" fontId="4" fillId="2" borderId="5" xfId="0" applyNumberFormat="1" applyFont="1" applyFill="1" applyBorder="1" applyAlignment="1">
      <alignment wrapText="1"/>
    </xf>
    <xf numFmtId="49" fontId="4" fillId="0" borderId="10" xfId="0" applyNumberFormat="1" applyFont="1" applyBorder="1" applyAlignment="1">
      <alignment wrapText="1"/>
    </xf>
    <xf numFmtId="49" fontId="4" fillId="0" borderId="5" xfId="0" applyNumberFormat="1" applyFont="1" applyBorder="1" applyAlignment="1">
      <alignment wrapText="1"/>
    </xf>
    <xf numFmtId="49" fontId="4" fillId="0" borderId="11" xfId="0" applyNumberFormat="1" applyFont="1" applyBorder="1" applyAlignment="1">
      <alignment wrapText="1"/>
    </xf>
    <xf numFmtId="49" fontId="4" fillId="0" borderId="12" xfId="0" applyNumberFormat="1" applyFont="1" applyBorder="1" applyAlignment="1">
      <alignment wrapText="1"/>
    </xf>
    <xf numFmtId="49" fontId="4" fillId="0" borderId="0" xfId="0" applyNumberFormat="1" applyFont="1" applyAlignment="1">
      <alignment wrapText="1"/>
    </xf>
    <xf numFmtId="49" fontId="4" fillId="0" borderId="1" xfId="0" applyNumberFormat="1" applyFont="1" applyBorder="1" applyAlignment="1">
      <alignment wrapText="1"/>
    </xf>
    <xf numFmtId="49" fontId="4" fillId="2" borderId="9" xfId="0" applyNumberFormat="1" applyFont="1" applyFill="1" applyBorder="1" applyAlignment="1">
      <alignment wrapText="1"/>
    </xf>
    <xf numFmtId="49" fontId="4" fillId="2" borderId="7" xfId="0" applyNumberFormat="1" applyFont="1" applyFill="1" applyBorder="1" applyAlignment="1">
      <alignment wrapText="1"/>
    </xf>
    <xf numFmtId="49" fontId="2" fillId="0" borderId="11" xfId="0" applyNumberFormat="1" applyFont="1" applyBorder="1" applyAlignment="1">
      <alignment wrapText="1"/>
    </xf>
    <xf numFmtId="49" fontId="2" fillId="0" borderId="12" xfId="0" applyNumberFormat="1" applyFont="1" applyBorder="1" applyAlignment="1">
      <alignment wrapText="1"/>
    </xf>
    <xf numFmtId="165" fontId="4" fillId="0" borderId="10" xfId="1" applyNumberFormat="1" applyFont="1" applyBorder="1" applyAlignment="1">
      <alignment wrapText="1"/>
    </xf>
    <xf numFmtId="165" fontId="4" fillId="0" borderId="5" xfId="1" applyNumberFormat="1" applyFont="1" applyBorder="1" applyAlignment="1">
      <alignment wrapText="1"/>
    </xf>
    <xf numFmtId="49" fontId="5" fillId="3" borderId="9" xfId="0" applyNumberFormat="1" applyFont="1" applyFill="1" applyBorder="1" applyAlignment="1">
      <alignment wrapText="1"/>
    </xf>
    <xf numFmtId="49" fontId="5" fillId="3" borderId="11" xfId="0" applyNumberFormat="1" applyFont="1" applyFill="1" applyBorder="1" applyAlignment="1">
      <alignment wrapText="1"/>
    </xf>
    <xf numFmtId="49" fontId="4" fillId="3" borderId="9" xfId="0" applyNumberFormat="1" applyFont="1" applyFill="1" applyBorder="1" applyAlignment="1">
      <alignment vertical="center"/>
    </xf>
    <xf numFmtId="49" fontId="4" fillId="3" borderId="0" xfId="0" applyNumberFormat="1" applyFont="1" applyFill="1" applyAlignment="1">
      <alignment vertical="center"/>
    </xf>
    <xf numFmtId="49" fontId="4" fillId="3" borderId="11" xfId="0" applyNumberFormat="1" applyFont="1" applyFill="1" applyBorder="1" applyAlignment="1">
      <alignment vertical="center"/>
    </xf>
    <xf numFmtId="49" fontId="0" fillId="0" borderId="0" xfId="0" applyNumberFormat="1" applyAlignment="1"/>
    <xf numFmtId="49" fontId="0" fillId="0" borderId="3" xfId="0" applyNumberFormat="1" applyBorder="1" applyAlignment="1"/>
    <xf numFmtId="3" fontId="0" fillId="2" borderId="2" xfId="0" applyNumberFormat="1" applyFill="1" applyBorder="1" applyAlignment="1"/>
    <xf numFmtId="165" fontId="0" fillId="2" borderId="2" xfId="1" applyNumberFormat="1" applyFont="1" applyFill="1" applyBorder="1" applyAlignment="1"/>
    <xf numFmtId="165" fontId="7" fillId="0" borderId="2" xfId="1" applyNumberFormat="1" applyFont="1" applyBorder="1" applyAlignment="1"/>
    <xf numFmtId="165" fontId="0" fillId="0" borderId="2" xfId="1" applyNumberFormat="1" applyFont="1" applyBorder="1" applyAlignment="1"/>
    <xf numFmtId="3" fontId="0" fillId="2" borderId="4" xfId="0" applyNumberFormat="1" applyFill="1" applyBorder="1" applyAlignment="1"/>
    <xf numFmtId="165" fontId="7" fillId="2" borderId="2" xfId="1" applyNumberFormat="1" applyFont="1" applyFill="1" applyBorder="1" applyAlignment="1"/>
    <xf numFmtId="49" fontId="1" fillId="0" borderId="3" xfId="0" applyNumberFormat="1" applyFont="1" applyBorder="1" applyAlignment="1"/>
    <xf numFmtId="3" fontId="4" fillId="2" borderId="2" xfId="0" applyNumberFormat="1" applyFont="1" applyFill="1" applyBorder="1" applyAlignment="1"/>
    <xf numFmtId="165" fontId="4" fillId="2" borderId="2" xfId="1" applyNumberFormat="1" applyFont="1" applyFill="1" applyBorder="1" applyAlignment="1"/>
    <xf numFmtId="49" fontId="2" fillId="0" borderId="1" xfId="0" applyNumberFormat="1" applyFont="1" applyBorder="1" applyAlignment="1"/>
    <xf numFmtId="165" fontId="2" fillId="0" borderId="1" xfId="1" applyNumberFormat="1" applyFont="1" applyBorder="1" applyAlignment="1"/>
    <xf numFmtId="3" fontId="0" fillId="0" borderId="2" xfId="0" applyNumberFormat="1" applyBorder="1" applyAlignment="1"/>
    <xf numFmtId="3" fontId="0" fillId="0" borderId="4" xfId="0" applyNumberFormat="1" applyBorder="1" applyAlignment="1"/>
    <xf numFmtId="49" fontId="3" fillId="0" borderId="0" xfId="0" applyNumberFormat="1" applyFont="1" applyAlignment="1"/>
    <xf numFmtId="3" fontId="0" fillId="0" borderId="0" xfId="0" applyNumberFormat="1" applyAlignment="1"/>
    <xf numFmtId="165" fontId="0" fillId="0" borderId="0" xfId="1" applyNumberFormat="1" applyFont="1" applyAlignment="1"/>
    <xf numFmtId="49" fontId="0" fillId="0" borderId="13" xfId="0" applyNumberFormat="1" applyBorder="1" applyAlignment="1"/>
    <xf numFmtId="3" fontId="4" fillId="0" borderId="2" xfId="0" applyNumberFormat="1" applyFont="1" applyBorder="1" applyAlignment="1"/>
    <xf numFmtId="165" fontId="4" fillId="0" borderId="2" xfId="1" applyNumberFormat="1" applyFont="1" applyBorder="1" applyAlignment="1"/>
    <xf numFmtId="0" fontId="4" fillId="0" borderId="2" xfId="0" applyFont="1" applyBorder="1" applyAlignment="1"/>
    <xf numFmtId="3" fontId="2" fillId="0" borderId="1" xfId="0" applyNumberFormat="1" applyFont="1" applyBorder="1" applyAlignment="1"/>
    <xf numFmtId="3" fontId="1" fillId="0" borderId="2" xfId="0" applyNumberFormat="1" applyFont="1" applyBorder="1" applyAlignment="1"/>
    <xf numFmtId="165" fontId="1" fillId="0" borderId="2" xfId="1" applyNumberFormat="1" applyFont="1" applyBorder="1" applyAlignment="1"/>
    <xf numFmtId="49" fontId="2" fillId="0" borderId="11" xfId="0" applyNumberFormat="1" applyFont="1" applyBorder="1" applyAlignment="1"/>
    <xf numFmtId="49" fontId="2" fillId="0" borderId="12" xfId="0" applyNumberFormat="1" applyFont="1" applyBorder="1" applyAlignment="1"/>
    <xf numFmtId="3" fontId="4" fillId="0" borderId="6" xfId="0" applyNumberFormat="1" applyFont="1" applyBorder="1" applyAlignment="1"/>
    <xf numFmtId="165" fontId="4" fillId="0" borderId="6" xfId="1" applyNumberFormat="1" applyFont="1" applyBorder="1" applyAlignment="1"/>
    <xf numFmtId="49" fontId="1" fillId="0" borderId="0" xfId="0" applyNumberFormat="1" applyFont="1" applyAlignment="1"/>
    <xf numFmtId="3" fontId="1" fillId="0" borderId="0" xfId="0" applyNumberFormat="1" applyFont="1" applyAlignment="1"/>
    <xf numFmtId="165" fontId="1" fillId="0" borderId="0" xfId="1" applyNumberFormat="1" applyFont="1" applyAlignment="1"/>
    <xf numFmtId="4" fontId="1" fillId="0" borderId="0" xfId="0" applyNumberFormat="1" applyFont="1" applyAlignment="1"/>
    <xf numFmtId="49" fontId="8" fillId="0" borderId="3" xfId="0" applyNumberFormat="1" applyFont="1" applyBorder="1" applyAlignment="1"/>
    <xf numFmtId="49" fontId="8" fillId="0" borderId="8" xfId="0" applyNumberFormat="1" applyFont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9BD32-DA83-4CC1-9FD3-2602A6E9E3AC}">
  <dimension ref="A1:M88"/>
  <sheetViews>
    <sheetView tabSelected="1" view="pageLayout" zoomScale="115" zoomScaleNormal="115" zoomScalePageLayoutView="115" workbookViewId="0">
      <selection activeCell="M31" sqref="M31"/>
    </sheetView>
  </sheetViews>
  <sheetFormatPr defaultColWidth="8.9296875" defaultRowHeight="14.25" x14ac:dyDescent="0.45"/>
  <cols>
    <col min="1" max="1" width="11.59765625" style="22" customWidth="1"/>
    <col min="2" max="2" width="8.9296875" style="22"/>
    <col min="3" max="3" width="11.19921875" style="39" customWidth="1"/>
    <col min="4" max="6" width="8.9296875" style="22"/>
    <col min="7" max="7" width="10.53125" style="22" customWidth="1"/>
    <col min="8" max="8" width="10" style="22" customWidth="1"/>
    <col min="9" max="11" width="8.9296875" style="22"/>
    <col min="12" max="12" width="11.59765625" style="22" customWidth="1"/>
    <col min="13" max="16384" width="8.9296875" style="22"/>
  </cols>
  <sheetData>
    <row r="1" spans="1:13" x14ac:dyDescent="0.45">
      <c r="A1" s="13" t="s">
        <v>0</v>
      </c>
      <c r="B1" s="5" t="s">
        <v>86</v>
      </c>
      <c r="C1" s="15" t="s">
        <v>74</v>
      </c>
      <c r="D1" s="17" t="s">
        <v>87</v>
      </c>
      <c r="E1" s="18"/>
      <c r="F1" s="11" t="s">
        <v>77</v>
      </c>
      <c r="G1" s="19" t="s">
        <v>83</v>
      </c>
      <c r="H1" s="20"/>
      <c r="I1" s="20"/>
      <c r="J1" s="20"/>
      <c r="K1" s="21"/>
      <c r="L1" s="19" t="s">
        <v>84</v>
      </c>
      <c r="M1" s="20"/>
    </row>
    <row r="2" spans="1:13" ht="22.5" customHeight="1" x14ac:dyDescent="0.45">
      <c r="A2" s="13"/>
      <c r="B2" s="5"/>
      <c r="C2" s="15"/>
      <c r="D2" s="17"/>
      <c r="E2" s="18"/>
      <c r="F2" s="11"/>
      <c r="G2" s="3" t="s">
        <v>78</v>
      </c>
      <c r="H2" s="3" t="s">
        <v>79</v>
      </c>
      <c r="I2" s="5" t="s">
        <v>85</v>
      </c>
      <c r="J2" s="5" t="s">
        <v>80</v>
      </c>
      <c r="K2" s="7" t="s">
        <v>76</v>
      </c>
      <c r="L2" s="5" t="s">
        <v>81</v>
      </c>
      <c r="M2" s="9" t="s">
        <v>82</v>
      </c>
    </row>
    <row r="3" spans="1:13" x14ac:dyDescent="0.45">
      <c r="A3" s="14"/>
      <c r="B3" s="6"/>
      <c r="C3" s="16"/>
      <c r="D3" s="1" t="s">
        <v>75</v>
      </c>
      <c r="E3" s="2" t="s">
        <v>76</v>
      </c>
      <c r="F3" s="12"/>
      <c r="G3" s="4"/>
      <c r="H3" s="4"/>
      <c r="I3" s="6"/>
      <c r="J3" s="6"/>
      <c r="K3" s="8"/>
      <c r="L3" s="6"/>
      <c r="M3" s="10"/>
    </row>
    <row r="4" spans="1:13" x14ac:dyDescent="0.45">
      <c r="A4" s="23" t="s">
        <v>68</v>
      </c>
      <c r="B4" s="24">
        <v>9194</v>
      </c>
      <c r="C4" s="25">
        <v>408620</v>
      </c>
      <c r="D4" s="26">
        <v>8386</v>
      </c>
      <c r="E4" s="27">
        <v>8386</v>
      </c>
      <c r="F4" s="27">
        <v>0</v>
      </c>
      <c r="G4" s="27">
        <v>63746</v>
      </c>
      <c r="H4" s="27">
        <v>0</v>
      </c>
      <c r="I4" s="27">
        <v>914</v>
      </c>
      <c r="J4" s="27">
        <v>969</v>
      </c>
      <c r="K4" s="26">
        <v>9665</v>
      </c>
      <c r="L4" s="28">
        <f>SUM(C4:K4)</f>
        <v>500686</v>
      </c>
      <c r="M4" s="28">
        <f>SUM(L4/B4)</f>
        <v>54.457907330867954</v>
      </c>
    </row>
    <row r="5" spans="1:13" x14ac:dyDescent="0.45">
      <c r="A5" s="23" t="s">
        <v>1</v>
      </c>
      <c r="B5" s="24">
        <v>4681</v>
      </c>
      <c r="C5" s="25">
        <v>91800</v>
      </c>
      <c r="D5" s="26">
        <v>1493</v>
      </c>
      <c r="E5" s="27">
        <v>2493</v>
      </c>
      <c r="F5" s="27">
        <v>0</v>
      </c>
      <c r="G5" s="27">
        <v>164061</v>
      </c>
      <c r="H5" s="27">
        <v>8061</v>
      </c>
      <c r="I5" s="27">
        <v>60304</v>
      </c>
      <c r="J5" s="27">
        <v>0</v>
      </c>
      <c r="K5" s="26">
        <v>97423</v>
      </c>
      <c r="L5" s="28">
        <f t="shared" ref="L5:L14" si="0">SUM(C5:K5)</f>
        <v>425635</v>
      </c>
      <c r="M5" s="28">
        <f t="shared" ref="M5:M31" si="1">SUM(L5/B5)</f>
        <v>90.928220465712457</v>
      </c>
    </row>
    <row r="6" spans="1:13" x14ac:dyDescent="0.45">
      <c r="A6" s="23" t="s">
        <v>2</v>
      </c>
      <c r="B6" s="24">
        <v>1936</v>
      </c>
      <c r="C6" s="25">
        <v>127800</v>
      </c>
      <c r="D6" s="26">
        <v>1493</v>
      </c>
      <c r="E6" s="27">
        <v>8049</v>
      </c>
      <c r="F6" s="27">
        <v>5556</v>
      </c>
      <c r="G6" s="27">
        <v>44523</v>
      </c>
      <c r="H6" s="27">
        <v>24011</v>
      </c>
      <c r="I6" s="27">
        <v>698</v>
      </c>
      <c r="J6" s="27">
        <v>414</v>
      </c>
      <c r="K6" s="26">
        <v>0</v>
      </c>
      <c r="L6" s="28">
        <f t="shared" si="0"/>
        <v>212544</v>
      </c>
      <c r="M6" s="28">
        <f t="shared" si="1"/>
        <v>109.78512396694215</v>
      </c>
    </row>
    <row r="7" spans="1:13" x14ac:dyDescent="0.45">
      <c r="A7" s="23" t="s">
        <v>3</v>
      </c>
      <c r="B7" s="24">
        <v>6617</v>
      </c>
      <c r="C7" s="25">
        <v>148139</v>
      </c>
      <c r="D7" s="29">
        <v>2042</v>
      </c>
      <c r="E7" s="25">
        <v>18598</v>
      </c>
      <c r="F7" s="25">
        <v>15556</v>
      </c>
      <c r="G7" s="25">
        <v>1250489</v>
      </c>
      <c r="H7" s="25">
        <v>138523</v>
      </c>
      <c r="I7" s="25">
        <v>17924</v>
      </c>
      <c r="J7" s="25">
        <v>2569</v>
      </c>
      <c r="K7" s="29">
        <v>2487</v>
      </c>
      <c r="L7" s="28">
        <f t="shared" si="0"/>
        <v>1596327</v>
      </c>
      <c r="M7" s="28">
        <f t="shared" si="1"/>
        <v>241.24633519721928</v>
      </c>
    </row>
    <row r="8" spans="1:13" x14ac:dyDescent="0.45">
      <c r="A8" s="23" t="s">
        <v>4</v>
      </c>
      <c r="B8" s="24">
        <v>10367</v>
      </c>
      <c r="C8" s="25">
        <v>439600</v>
      </c>
      <c r="D8" s="26">
        <v>3745</v>
      </c>
      <c r="E8" s="27">
        <v>10301</v>
      </c>
      <c r="F8" s="27">
        <v>5556</v>
      </c>
      <c r="G8" s="27">
        <v>218410</v>
      </c>
      <c r="H8" s="27">
        <v>88759</v>
      </c>
      <c r="I8" s="27">
        <v>761</v>
      </c>
      <c r="J8" s="27">
        <v>5171</v>
      </c>
      <c r="K8" s="26">
        <v>9671</v>
      </c>
      <c r="L8" s="28">
        <f t="shared" si="0"/>
        <v>781974</v>
      </c>
      <c r="M8" s="28">
        <f t="shared" si="1"/>
        <v>75.429150188096841</v>
      </c>
    </row>
    <row r="9" spans="1:13" x14ac:dyDescent="0.45">
      <c r="A9" s="23" t="s">
        <v>5</v>
      </c>
      <c r="B9" s="24">
        <v>6404</v>
      </c>
      <c r="C9" s="25">
        <v>311636</v>
      </c>
      <c r="D9" s="26">
        <v>1776</v>
      </c>
      <c r="E9" s="27">
        <v>29443</v>
      </c>
      <c r="F9" s="27">
        <v>26667</v>
      </c>
      <c r="G9" s="27">
        <v>65429</v>
      </c>
      <c r="H9" s="27">
        <v>50539</v>
      </c>
      <c r="I9" s="27">
        <v>14877</v>
      </c>
      <c r="J9" s="27">
        <v>5108</v>
      </c>
      <c r="K9" s="26">
        <v>33082</v>
      </c>
      <c r="L9" s="28">
        <f t="shared" si="0"/>
        <v>538557</v>
      </c>
      <c r="M9" s="28">
        <f t="shared" si="1"/>
        <v>84.096970643347902</v>
      </c>
    </row>
    <row r="10" spans="1:13" x14ac:dyDescent="0.45">
      <c r="A10" s="23" t="s">
        <v>6</v>
      </c>
      <c r="B10" s="24">
        <v>343</v>
      </c>
      <c r="C10" s="25">
        <v>5867</v>
      </c>
      <c r="D10" s="26">
        <v>1493</v>
      </c>
      <c r="E10" s="27">
        <v>7049</v>
      </c>
      <c r="F10" s="27">
        <v>5556</v>
      </c>
      <c r="G10" s="27">
        <v>18276</v>
      </c>
      <c r="H10" s="27">
        <v>907</v>
      </c>
      <c r="I10" s="27">
        <v>0</v>
      </c>
      <c r="J10" s="27">
        <v>0</v>
      </c>
      <c r="K10" s="26">
        <v>0</v>
      </c>
      <c r="L10" s="28">
        <f t="shared" si="0"/>
        <v>39148</v>
      </c>
      <c r="M10" s="28">
        <f t="shared" si="1"/>
        <v>114.13411078717201</v>
      </c>
    </row>
    <row r="11" spans="1:13" x14ac:dyDescent="0.45">
      <c r="A11" s="23" t="s">
        <v>7</v>
      </c>
      <c r="B11" s="24">
        <v>2514</v>
      </c>
      <c r="C11" s="25">
        <v>157800</v>
      </c>
      <c r="D11" s="26">
        <v>1493</v>
      </c>
      <c r="E11" s="27">
        <v>7049</v>
      </c>
      <c r="F11" s="27">
        <v>5556</v>
      </c>
      <c r="G11" s="27">
        <v>27973</v>
      </c>
      <c r="H11" s="27">
        <v>48</v>
      </c>
      <c r="I11" s="27">
        <v>14</v>
      </c>
      <c r="J11" s="27">
        <v>1893</v>
      </c>
      <c r="K11" s="26">
        <v>7967</v>
      </c>
      <c r="L11" s="28">
        <f t="shared" si="0"/>
        <v>209793</v>
      </c>
      <c r="M11" s="28">
        <f t="shared" si="1"/>
        <v>83.449880668257762</v>
      </c>
    </row>
    <row r="12" spans="1:13" x14ac:dyDescent="0.45">
      <c r="A12" s="23" t="s">
        <v>8</v>
      </c>
      <c r="B12" s="24">
        <v>1108</v>
      </c>
      <c r="C12" s="25">
        <v>103267</v>
      </c>
      <c r="D12" s="26">
        <v>2785</v>
      </c>
      <c r="E12" s="27">
        <v>8340</v>
      </c>
      <c r="F12" s="27">
        <v>5555</v>
      </c>
      <c r="G12" s="27">
        <v>42193</v>
      </c>
      <c r="H12" s="27">
        <v>15750</v>
      </c>
      <c r="I12" s="27">
        <v>7564</v>
      </c>
      <c r="J12" s="27">
        <v>0</v>
      </c>
      <c r="K12" s="26">
        <v>2</v>
      </c>
      <c r="L12" s="28">
        <f t="shared" si="0"/>
        <v>185456</v>
      </c>
      <c r="M12" s="28">
        <f t="shared" si="1"/>
        <v>167.37906137184115</v>
      </c>
    </row>
    <row r="13" spans="1:13" x14ac:dyDescent="0.45">
      <c r="A13" s="23" t="s">
        <v>9</v>
      </c>
      <c r="B13" s="24">
        <v>1377</v>
      </c>
      <c r="C13" s="25">
        <v>67800</v>
      </c>
      <c r="D13" s="26">
        <v>1493</v>
      </c>
      <c r="E13" s="27">
        <v>8049</v>
      </c>
      <c r="F13" s="27">
        <v>5556</v>
      </c>
      <c r="G13" s="27">
        <v>47505</v>
      </c>
      <c r="H13" s="27">
        <v>1414</v>
      </c>
      <c r="I13" s="27">
        <v>0</v>
      </c>
      <c r="J13" s="27">
        <v>1323</v>
      </c>
      <c r="K13" s="26">
        <v>0</v>
      </c>
      <c r="L13" s="28">
        <f t="shared" si="0"/>
        <v>133140</v>
      </c>
      <c r="M13" s="28">
        <f t="shared" si="1"/>
        <v>96.688453159041401</v>
      </c>
    </row>
    <row r="14" spans="1:13" x14ac:dyDescent="0.45">
      <c r="A14" s="23" t="s">
        <v>10</v>
      </c>
      <c r="B14" s="24">
        <v>4167</v>
      </c>
      <c r="C14" s="25">
        <v>101977</v>
      </c>
      <c r="D14" s="26">
        <v>2781</v>
      </c>
      <c r="E14" s="27">
        <v>2781</v>
      </c>
      <c r="F14" s="27">
        <v>0</v>
      </c>
      <c r="G14" s="27">
        <v>32138</v>
      </c>
      <c r="H14" s="27">
        <v>835</v>
      </c>
      <c r="I14" s="27">
        <v>208</v>
      </c>
      <c r="J14" s="27">
        <v>770</v>
      </c>
      <c r="K14" s="26">
        <v>394</v>
      </c>
      <c r="L14" s="28">
        <f t="shared" si="0"/>
        <v>141884</v>
      </c>
      <c r="M14" s="28">
        <f t="shared" si="1"/>
        <v>34.049436045116394</v>
      </c>
    </row>
    <row r="15" spans="1:13" x14ac:dyDescent="0.45">
      <c r="A15" s="30" t="s">
        <v>72</v>
      </c>
      <c r="B15" s="31">
        <f>SUM(B4:B14)</f>
        <v>48708</v>
      </c>
      <c r="C15" s="32">
        <f>SUM(C4:C14)</f>
        <v>1964306</v>
      </c>
      <c r="D15" s="31">
        <f>SUM(D4:D14)</f>
        <v>28980</v>
      </c>
      <c r="E15" s="31">
        <f t="shared" ref="E15:M15" si="2">SUM(E4:E14)</f>
        <v>110538</v>
      </c>
      <c r="F15" s="31">
        <f t="shared" si="2"/>
        <v>75558</v>
      </c>
      <c r="G15" s="31">
        <f t="shared" si="2"/>
        <v>1974743</v>
      </c>
      <c r="H15" s="31">
        <f t="shared" si="2"/>
        <v>328847</v>
      </c>
      <c r="I15" s="31">
        <f t="shared" si="2"/>
        <v>103264</v>
      </c>
      <c r="J15" s="31">
        <f t="shared" si="2"/>
        <v>18217</v>
      </c>
      <c r="K15" s="31">
        <f t="shared" si="2"/>
        <v>160691</v>
      </c>
      <c r="L15" s="31">
        <f t="shared" si="2"/>
        <v>4765144</v>
      </c>
      <c r="M15" s="28">
        <f t="shared" si="1"/>
        <v>97.83082861131642</v>
      </c>
    </row>
    <row r="16" spans="1:13" ht="25.5" customHeight="1" x14ac:dyDescent="0.45">
      <c r="A16" s="33" t="s">
        <v>63</v>
      </c>
      <c r="B16" s="33"/>
      <c r="C16" s="34"/>
      <c r="D16" s="33"/>
      <c r="E16" s="33"/>
      <c r="F16" s="33"/>
      <c r="G16" s="33"/>
      <c r="H16" s="33"/>
      <c r="I16" s="33"/>
      <c r="J16" s="33"/>
      <c r="K16" s="33"/>
      <c r="L16" s="33"/>
      <c r="M16" s="33"/>
    </row>
    <row r="17" spans="1:13" x14ac:dyDescent="0.45">
      <c r="A17" s="23" t="s">
        <v>11</v>
      </c>
      <c r="B17" s="35">
        <v>3769</v>
      </c>
      <c r="C17" s="27">
        <v>224834</v>
      </c>
      <c r="D17" s="26">
        <v>2985</v>
      </c>
      <c r="E17" s="27">
        <v>22985</v>
      </c>
      <c r="F17" s="27">
        <v>20000</v>
      </c>
      <c r="G17" s="27">
        <v>8042</v>
      </c>
      <c r="H17" s="27">
        <v>1465</v>
      </c>
      <c r="I17" s="27">
        <v>1409</v>
      </c>
      <c r="J17" s="27">
        <v>1809</v>
      </c>
      <c r="K17" s="26">
        <v>0</v>
      </c>
      <c r="L17" s="28">
        <f t="shared" ref="L17:L31" si="3">SUM(C17:K17)</f>
        <v>283529</v>
      </c>
      <c r="M17" s="28">
        <f t="shared" si="1"/>
        <v>75.226585301140886</v>
      </c>
    </row>
    <row r="18" spans="1:13" x14ac:dyDescent="0.45">
      <c r="A18" s="23" t="s">
        <v>12</v>
      </c>
      <c r="B18" s="35">
        <v>27494</v>
      </c>
      <c r="C18" s="27">
        <v>1367023</v>
      </c>
      <c r="D18" s="26">
        <v>8164</v>
      </c>
      <c r="E18" s="27">
        <v>8164</v>
      </c>
      <c r="F18" s="27">
        <v>0</v>
      </c>
      <c r="G18" s="27">
        <v>13437</v>
      </c>
      <c r="H18" s="27">
        <v>0</v>
      </c>
      <c r="I18" s="27">
        <v>15263</v>
      </c>
      <c r="J18" s="27">
        <v>8877</v>
      </c>
      <c r="K18" s="26">
        <v>0</v>
      </c>
      <c r="L18" s="28">
        <f t="shared" si="3"/>
        <v>1420928</v>
      </c>
      <c r="M18" s="28">
        <f t="shared" si="1"/>
        <v>51.681385029460976</v>
      </c>
    </row>
    <row r="19" spans="1:13" x14ac:dyDescent="0.45">
      <c r="A19" s="23" t="s">
        <v>13</v>
      </c>
      <c r="B19" s="35">
        <v>14172</v>
      </c>
      <c r="C19" s="27">
        <v>538889</v>
      </c>
      <c r="D19" s="26">
        <v>4373</v>
      </c>
      <c r="E19" s="27">
        <v>25373</v>
      </c>
      <c r="F19" s="27">
        <v>20000</v>
      </c>
      <c r="G19" s="27">
        <v>30909</v>
      </c>
      <c r="H19" s="27">
        <v>11380</v>
      </c>
      <c r="I19" s="27">
        <v>13743</v>
      </c>
      <c r="J19" s="27">
        <v>25673</v>
      </c>
      <c r="K19" s="26">
        <v>0</v>
      </c>
      <c r="L19" s="28">
        <f t="shared" si="3"/>
        <v>670340</v>
      </c>
      <c r="M19" s="28">
        <f t="shared" si="1"/>
        <v>47.300310471351963</v>
      </c>
    </row>
    <row r="20" spans="1:13" x14ac:dyDescent="0.45">
      <c r="A20" s="23" t="s">
        <v>14</v>
      </c>
      <c r="B20" s="35">
        <v>4037</v>
      </c>
      <c r="C20" s="27">
        <v>150179</v>
      </c>
      <c r="D20" s="26">
        <v>1493</v>
      </c>
      <c r="E20" s="27">
        <v>7049</v>
      </c>
      <c r="F20" s="27">
        <v>5556</v>
      </c>
      <c r="G20" s="27">
        <v>66651</v>
      </c>
      <c r="H20" s="27">
        <v>5488</v>
      </c>
      <c r="I20" s="27">
        <v>11553</v>
      </c>
      <c r="J20" s="27">
        <v>277</v>
      </c>
      <c r="K20" s="26">
        <v>2774</v>
      </c>
      <c r="L20" s="28">
        <f t="shared" si="3"/>
        <v>251020</v>
      </c>
      <c r="M20" s="28">
        <f t="shared" si="1"/>
        <v>62.179836512261581</v>
      </c>
    </row>
    <row r="21" spans="1:13" x14ac:dyDescent="0.45">
      <c r="A21" s="23" t="s">
        <v>15</v>
      </c>
      <c r="B21" s="35">
        <v>8415</v>
      </c>
      <c r="C21" s="27">
        <v>275000</v>
      </c>
      <c r="D21" s="26">
        <v>2597</v>
      </c>
      <c r="E21" s="27">
        <v>7096</v>
      </c>
      <c r="F21" s="27">
        <v>2499</v>
      </c>
      <c r="G21" s="27">
        <v>1492</v>
      </c>
      <c r="H21" s="27">
        <v>1775</v>
      </c>
      <c r="I21" s="27">
        <v>4160</v>
      </c>
      <c r="J21" s="27">
        <v>4175</v>
      </c>
      <c r="K21" s="26">
        <v>247</v>
      </c>
      <c r="L21" s="28">
        <f t="shared" si="3"/>
        <v>299041</v>
      </c>
      <c r="M21" s="28">
        <f t="shared" si="1"/>
        <v>35.536660724896016</v>
      </c>
    </row>
    <row r="22" spans="1:13" x14ac:dyDescent="0.45">
      <c r="A22" s="23" t="s">
        <v>16</v>
      </c>
      <c r="B22" s="35">
        <v>29707</v>
      </c>
      <c r="C22" s="27">
        <v>1121913</v>
      </c>
      <c r="D22" s="26">
        <v>9167</v>
      </c>
      <c r="E22" s="27">
        <v>30167</v>
      </c>
      <c r="F22" s="27">
        <v>20000</v>
      </c>
      <c r="G22" s="27">
        <v>8495</v>
      </c>
      <c r="H22" s="27">
        <v>0</v>
      </c>
      <c r="I22" s="27">
        <v>15044</v>
      </c>
      <c r="J22" s="27">
        <v>8525</v>
      </c>
      <c r="K22" s="26">
        <v>0</v>
      </c>
      <c r="L22" s="28">
        <f t="shared" si="3"/>
        <v>1213311</v>
      </c>
      <c r="M22" s="28">
        <f t="shared" si="1"/>
        <v>40.842596021139798</v>
      </c>
    </row>
    <row r="23" spans="1:13" x14ac:dyDescent="0.45">
      <c r="A23" s="23" t="s">
        <v>17</v>
      </c>
      <c r="B23" s="35">
        <v>12972</v>
      </c>
      <c r="C23" s="27">
        <v>799900</v>
      </c>
      <c r="D23" s="26">
        <v>4629</v>
      </c>
      <c r="E23" s="27">
        <v>24629</v>
      </c>
      <c r="F23" s="27">
        <v>20000</v>
      </c>
      <c r="G23" s="27">
        <v>12445</v>
      </c>
      <c r="H23" s="27">
        <v>7419</v>
      </c>
      <c r="I23" s="27">
        <v>21608</v>
      </c>
      <c r="J23" s="27">
        <v>1343</v>
      </c>
      <c r="K23" s="26">
        <v>0</v>
      </c>
      <c r="L23" s="28">
        <f t="shared" si="3"/>
        <v>891973</v>
      </c>
      <c r="M23" s="28">
        <f t="shared" si="1"/>
        <v>68.761409189022515</v>
      </c>
    </row>
    <row r="24" spans="1:13" x14ac:dyDescent="0.45">
      <c r="A24" s="23" t="s">
        <v>18</v>
      </c>
      <c r="B24" s="35">
        <v>17492</v>
      </c>
      <c r="C24" s="27">
        <v>512296</v>
      </c>
      <c r="D24" s="26">
        <v>12855</v>
      </c>
      <c r="E24" s="27">
        <v>18410</v>
      </c>
      <c r="F24" s="27">
        <v>5555</v>
      </c>
      <c r="G24" s="27">
        <v>96721</v>
      </c>
      <c r="H24" s="27">
        <v>0</v>
      </c>
      <c r="I24" s="27">
        <v>10177</v>
      </c>
      <c r="J24" s="27">
        <v>3680</v>
      </c>
      <c r="K24" s="26">
        <v>29</v>
      </c>
      <c r="L24" s="28">
        <f t="shared" si="3"/>
        <v>659723</v>
      </c>
      <c r="M24" s="28">
        <f t="shared" si="1"/>
        <v>37.715698605076604</v>
      </c>
    </row>
    <row r="25" spans="1:13" x14ac:dyDescent="0.45">
      <c r="A25" s="23" t="s">
        <v>19</v>
      </c>
      <c r="B25" s="35">
        <v>15975</v>
      </c>
      <c r="C25" s="27">
        <v>874728</v>
      </c>
      <c r="D25" s="26">
        <v>4930</v>
      </c>
      <c r="E25" s="27">
        <v>5930</v>
      </c>
      <c r="F25" s="27">
        <v>0</v>
      </c>
      <c r="G25" s="27">
        <v>3120</v>
      </c>
      <c r="H25" s="27">
        <v>28220</v>
      </c>
      <c r="I25" s="27">
        <v>47</v>
      </c>
      <c r="J25" s="27">
        <v>37430</v>
      </c>
      <c r="K25" s="26">
        <v>33891</v>
      </c>
      <c r="L25" s="28">
        <f t="shared" si="3"/>
        <v>988296</v>
      </c>
      <c r="M25" s="28">
        <f t="shared" si="1"/>
        <v>61.865164319248827</v>
      </c>
    </row>
    <row r="26" spans="1:13" x14ac:dyDescent="0.45">
      <c r="A26" s="23" t="s">
        <v>20</v>
      </c>
      <c r="B26" s="35">
        <v>4522</v>
      </c>
      <c r="C26" s="27">
        <v>184000</v>
      </c>
      <c r="D26" s="26">
        <v>1493</v>
      </c>
      <c r="E26" s="27">
        <v>8049</v>
      </c>
      <c r="F26" s="27">
        <v>5556</v>
      </c>
      <c r="G26" s="27">
        <v>60342</v>
      </c>
      <c r="H26" s="27">
        <v>2619</v>
      </c>
      <c r="I26" s="27">
        <v>202737</v>
      </c>
      <c r="J26" s="27">
        <v>2687</v>
      </c>
      <c r="K26" s="26">
        <v>35444</v>
      </c>
      <c r="L26" s="28">
        <f t="shared" si="3"/>
        <v>502927</v>
      </c>
      <c r="M26" s="28">
        <f t="shared" si="1"/>
        <v>111.21782397169395</v>
      </c>
    </row>
    <row r="27" spans="1:13" x14ac:dyDescent="0.45">
      <c r="A27" s="23" t="s">
        <v>21</v>
      </c>
      <c r="B27" s="35">
        <v>2971</v>
      </c>
      <c r="C27" s="27">
        <v>175000</v>
      </c>
      <c r="D27" s="26">
        <v>1344</v>
      </c>
      <c r="E27" s="27">
        <v>8587</v>
      </c>
      <c r="F27" s="27">
        <v>0</v>
      </c>
      <c r="G27" s="27">
        <v>54408</v>
      </c>
      <c r="H27" s="27">
        <v>5784</v>
      </c>
      <c r="I27" s="27">
        <v>5995</v>
      </c>
      <c r="J27" s="27">
        <v>2709</v>
      </c>
      <c r="K27" s="26">
        <v>13270</v>
      </c>
      <c r="L27" s="28">
        <f t="shared" si="3"/>
        <v>267097</v>
      </c>
      <c r="M27" s="28">
        <f t="shared" si="1"/>
        <v>89.901380006731742</v>
      </c>
    </row>
    <row r="28" spans="1:13" x14ac:dyDescent="0.45">
      <c r="A28" s="23" t="s">
        <v>22</v>
      </c>
      <c r="B28" s="35">
        <v>8012</v>
      </c>
      <c r="C28" s="27">
        <v>634379</v>
      </c>
      <c r="D28" s="26">
        <v>2224</v>
      </c>
      <c r="E28" s="27">
        <v>4603</v>
      </c>
      <c r="F28" s="27">
        <v>0</v>
      </c>
      <c r="G28" s="27">
        <v>64852</v>
      </c>
      <c r="H28" s="27">
        <v>3715</v>
      </c>
      <c r="I28" s="27">
        <v>316</v>
      </c>
      <c r="J28" s="27">
        <v>3217</v>
      </c>
      <c r="K28" s="26">
        <v>10447</v>
      </c>
      <c r="L28" s="28">
        <f t="shared" si="3"/>
        <v>723753</v>
      </c>
      <c r="M28" s="28">
        <f t="shared" si="1"/>
        <v>90.333624563155269</v>
      </c>
    </row>
    <row r="29" spans="1:13" x14ac:dyDescent="0.45">
      <c r="A29" s="23" t="s">
        <v>23</v>
      </c>
      <c r="B29" s="35">
        <v>2218</v>
      </c>
      <c r="C29" s="27">
        <v>166900</v>
      </c>
      <c r="D29" s="26">
        <v>1493</v>
      </c>
      <c r="E29" s="27">
        <v>7049</v>
      </c>
      <c r="F29" s="27">
        <v>5556</v>
      </c>
      <c r="G29" s="27">
        <v>13264</v>
      </c>
      <c r="H29" s="27">
        <v>5079</v>
      </c>
      <c r="I29" s="27">
        <v>977</v>
      </c>
      <c r="J29" s="27">
        <v>2187</v>
      </c>
      <c r="K29" s="26">
        <v>4534</v>
      </c>
      <c r="L29" s="28">
        <f t="shared" si="3"/>
        <v>207039</v>
      </c>
      <c r="M29" s="28">
        <f t="shared" si="1"/>
        <v>93.344905320108211</v>
      </c>
    </row>
    <row r="30" spans="1:13" x14ac:dyDescent="0.45">
      <c r="A30" s="23" t="s">
        <v>24</v>
      </c>
      <c r="B30" s="35">
        <v>9799</v>
      </c>
      <c r="C30" s="27">
        <v>525000</v>
      </c>
      <c r="D30" s="26">
        <v>3024</v>
      </c>
      <c r="E30" s="27">
        <v>8580</v>
      </c>
      <c r="F30" s="27">
        <v>5556</v>
      </c>
      <c r="G30" s="27">
        <v>50161</v>
      </c>
      <c r="H30" s="27">
        <v>20406</v>
      </c>
      <c r="I30" s="27">
        <v>6785</v>
      </c>
      <c r="J30" s="27">
        <v>8492</v>
      </c>
      <c r="K30" s="26">
        <v>33606</v>
      </c>
      <c r="L30" s="28">
        <f t="shared" si="3"/>
        <v>661610</v>
      </c>
      <c r="M30" s="28">
        <f t="shared" si="1"/>
        <v>67.518114093274818</v>
      </c>
    </row>
    <row r="31" spans="1:13" x14ac:dyDescent="0.45">
      <c r="A31" s="23" t="s">
        <v>69</v>
      </c>
      <c r="B31" s="35">
        <v>76121</v>
      </c>
      <c r="C31" s="27">
        <v>10187265</v>
      </c>
      <c r="D31" s="26">
        <v>23490</v>
      </c>
      <c r="E31" s="27">
        <v>305685</v>
      </c>
      <c r="F31" s="27">
        <v>5556</v>
      </c>
      <c r="G31" s="27">
        <v>194848</v>
      </c>
      <c r="H31" s="27">
        <v>0</v>
      </c>
      <c r="I31" s="27">
        <v>88417</v>
      </c>
      <c r="J31" s="27">
        <v>27643</v>
      </c>
      <c r="K31" s="26">
        <v>429525</v>
      </c>
      <c r="L31" s="28">
        <f t="shared" si="3"/>
        <v>11262429</v>
      </c>
      <c r="M31" s="28">
        <f t="shared" si="1"/>
        <v>147.95429644907449</v>
      </c>
    </row>
    <row r="32" spans="1:13" x14ac:dyDescent="0.45">
      <c r="A32" s="37"/>
      <c r="B32" s="38"/>
      <c r="D32" s="40"/>
      <c r="E32" s="40"/>
    </row>
    <row r="33" spans="1:13" ht="15" customHeight="1" x14ac:dyDescent="0.45">
      <c r="A33" s="37"/>
      <c r="B33" s="5" t="s">
        <v>86</v>
      </c>
      <c r="C33" s="15" t="s">
        <v>74</v>
      </c>
      <c r="D33" s="17" t="s">
        <v>87</v>
      </c>
      <c r="E33" s="18"/>
      <c r="F33" s="11" t="s">
        <v>77</v>
      </c>
      <c r="G33" s="19" t="s">
        <v>83</v>
      </c>
      <c r="H33" s="20"/>
      <c r="I33" s="20"/>
      <c r="J33" s="20"/>
      <c r="K33" s="21"/>
      <c r="L33" s="19" t="s">
        <v>84</v>
      </c>
      <c r="M33" s="20"/>
    </row>
    <row r="34" spans="1:13" ht="15" customHeight="1" x14ac:dyDescent="0.45">
      <c r="A34" s="37"/>
      <c r="B34" s="5"/>
      <c r="C34" s="15"/>
      <c r="D34" s="17"/>
      <c r="E34" s="18"/>
      <c r="F34" s="11"/>
      <c r="G34" s="3" t="s">
        <v>78</v>
      </c>
      <c r="H34" s="3" t="s">
        <v>79</v>
      </c>
      <c r="I34" s="5" t="s">
        <v>85</v>
      </c>
      <c r="J34" s="5" t="s">
        <v>80</v>
      </c>
      <c r="K34" s="7" t="s">
        <v>76</v>
      </c>
      <c r="L34" s="5" t="s">
        <v>81</v>
      </c>
      <c r="M34" s="9" t="s">
        <v>82</v>
      </c>
    </row>
    <row r="35" spans="1:13" x14ac:dyDescent="0.45">
      <c r="A35" s="33" t="s">
        <v>67</v>
      </c>
      <c r="B35" s="6"/>
      <c r="C35" s="16"/>
      <c r="D35" s="1" t="s">
        <v>75</v>
      </c>
      <c r="E35" s="2" t="s">
        <v>76</v>
      </c>
      <c r="F35" s="12"/>
      <c r="G35" s="4"/>
      <c r="H35" s="4"/>
      <c r="I35" s="6"/>
      <c r="J35" s="6"/>
      <c r="K35" s="8"/>
      <c r="L35" s="6"/>
      <c r="M35" s="10"/>
    </row>
    <row r="36" spans="1:13" ht="15" customHeight="1" x14ac:dyDescent="0.45">
      <c r="A36" s="23" t="s">
        <v>25</v>
      </c>
      <c r="B36" s="35">
        <v>1975</v>
      </c>
      <c r="C36" s="27">
        <v>461060</v>
      </c>
      <c r="D36" s="26">
        <v>1493</v>
      </c>
      <c r="E36" s="27">
        <v>16843</v>
      </c>
      <c r="F36" s="27">
        <v>15000</v>
      </c>
      <c r="G36" s="27">
        <v>74650</v>
      </c>
      <c r="H36" s="27">
        <v>960</v>
      </c>
      <c r="I36" s="27">
        <v>8176</v>
      </c>
      <c r="J36" s="27">
        <v>3785</v>
      </c>
      <c r="K36" s="26">
        <v>2444</v>
      </c>
      <c r="L36" s="28">
        <f t="shared" ref="L36:L42" si="4">SUM(C36:K36)</f>
        <v>584411</v>
      </c>
      <c r="M36" s="28">
        <f t="shared" ref="M36:M45" si="5">SUM(L36/B36)</f>
        <v>295.90430379746834</v>
      </c>
    </row>
    <row r="37" spans="1:13" x14ac:dyDescent="0.45">
      <c r="A37" s="23" t="s">
        <v>26</v>
      </c>
      <c r="B37" s="35">
        <v>7596</v>
      </c>
      <c r="C37" s="27">
        <v>465072</v>
      </c>
      <c r="D37" s="26">
        <v>2344</v>
      </c>
      <c r="E37" s="27">
        <v>3344</v>
      </c>
      <c r="F37" s="27">
        <v>0</v>
      </c>
      <c r="G37" s="27">
        <v>226271</v>
      </c>
      <c r="H37" s="27">
        <v>87005</v>
      </c>
      <c r="I37" s="27">
        <v>3948</v>
      </c>
      <c r="J37" s="27">
        <v>6027</v>
      </c>
      <c r="K37" s="26">
        <v>11124</v>
      </c>
      <c r="L37" s="28">
        <f t="shared" si="4"/>
        <v>805135</v>
      </c>
      <c r="M37" s="28">
        <f t="shared" si="5"/>
        <v>105.99460242232755</v>
      </c>
    </row>
    <row r="38" spans="1:13" x14ac:dyDescent="0.45">
      <c r="A38" s="23" t="s">
        <v>27</v>
      </c>
      <c r="B38" s="35">
        <v>622</v>
      </c>
      <c r="C38" s="27">
        <v>107000</v>
      </c>
      <c r="D38" s="26">
        <v>1493</v>
      </c>
      <c r="E38" s="27">
        <v>1493</v>
      </c>
      <c r="F38" s="27">
        <v>0</v>
      </c>
      <c r="G38" s="27">
        <v>21679</v>
      </c>
      <c r="H38" s="27">
        <v>11451</v>
      </c>
      <c r="I38" s="27">
        <v>0</v>
      </c>
      <c r="J38" s="27">
        <v>0</v>
      </c>
      <c r="K38" s="26">
        <v>51266</v>
      </c>
      <c r="L38" s="28">
        <f t="shared" si="4"/>
        <v>194382</v>
      </c>
      <c r="M38" s="28">
        <f t="shared" si="5"/>
        <v>312.51125401929261</v>
      </c>
    </row>
    <row r="39" spans="1:13" x14ac:dyDescent="0.45">
      <c r="A39" s="23" t="s">
        <v>28</v>
      </c>
      <c r="B39" s="35">
        <v>3529</v>
      </c>
      <c r="C39" s="27">
        <v>200917</v>
      </c>
      <c r="D39" s="26">
        <v>1493</v>
      </c>
      <c r="E39" s="27">
        <v>17049</v>
      </c>
      <c r="F39" s="27">
        <v>0</v>
      </c>
      <c r="G39" s="27">
        <v>15670</v>
      </c>
      <c r="H39" s="27">
        <v>0</v>
      </c>
      <c r="I39" s="27">
        <v>5180</v>
      </c>
      <c r="J39" s="27">
        <v>742</v>
      </c>
      <c r="K39" s="26">
        <v>1883</v>
      </c>
      <c r="L39" s="28">
        <f t="shared" si="4"/>
        <v>242934</v>
      </c>
      <c r="M39" s="28">
        <f t="shared" si="5"/>
        <v>68.839331255313127</v>
      </c>
    </row>
    <row r="40" spans="1:13" x14ac:dyDescent="0.45">
      <c r="A40" s="23" t="s">
        <v>29</v>
      </c>
      <c r="B40" s="35">
        <v>3682</v>
      </c>
      <c r="C40" s="27">
        <v>170400</v>
      </c>
      <c r="D40" s="26">
        <v>2930</v>
      </c>
      <c r="E40" s="27">
        <v>8486</v>
      </c>
      <c r="F40" s="27">
        <v>5556</v>
      </c>
      <c r="G40" s="27">
        <v>13198</v>
      </c>
      <c r="H40" s="27">
        <v>59380</v>
      </c>
      <c r="I40" s="27">
        <v>19690</v>
      </c>
      <c r="J40" s="27">
        <v>2694</v>
      </c>
      <c r="K40" s="26">
        <v>6174</v>
      </c>
      <c r="L40" s="28">
        <f t="shared" si="4"/>
        <v>288508</v>
      </c>
      <c r="M40" s="28">
        <f t="shared" si="5"/>
        <v>78.35632808256382</v>
      </c>
    </row>
    <row r="41" spans="1:13" x14ac:dyDescent="0.45">
      <c r="A41" s="23" t="s">
        <v>30</v>
      </c>
      <c r="B41" s="35">
        <v>1012</v>
      </c>
      <c r="C41" s="27">
        <v>215224</v>
      </c>
      <c r="D41" s="26">
        <v>1493</v>
      </c>
      <c r="E41" s="27">
        <v>11493</v>
      </c>
      <c r="F41" s="27">
        <v>10000</v>
      </c>
      <c r="G41" s="27">
        <v>9506</v>
      </c>
      <c r="H41" s="27">
        <v>0</v>
      </c>
      <c r="I41" s="27">
        <v>0</v>
      </c>
      <c r="J41" s="27">
        <v>1473</v>
      </c>
      <c r="K41" s="26">
        <v>5614</v>
      </c>
      <c r="L41" s="28">
        <f t="shared" si="4"/>
        <v>254803</v>
      </c>
      <c r="M41" s="28">
        <f t="shared" si="5"/>
        <v>251.78162055335969</v>
      </c>
    </row>
    <row r="42" spans="1:13" x14ac:dyDescent="0.45">
      <c r="A42" s="23" t="s">
        <v>31</v>
      </c>
      <c r="B42" s="35">
        <v>26672</v>
      </c>
      <c r="C42" s="27">
        <v>1372654</v>
      </c>
      <c r="D42" s="26">
        <v>16151</v>
      </c>
      <c r="E42" s="27">
        <v>16151</v>
      </c>
      <c r="F42" s="27">
        <v>0</v>
      </c>
      <c r="G42" s="27">
        <v>4008</v>
      </c>
      <c r="H42" s="27">
        <v>0</v>
      </c>
      <c r="I42" s="27">
        <v>29249</v>
      </c>
      <c r="J42" s="27">
        <v>11711</v>
      </c>
      <c r="K42" s="26">
        <v>0</v>
      </c>
      <c r="L42" s="28">
        <f t="shared" si="4"/>
        <v>1449924</v>
      </c>
      <c r="M42" s="28">
        <f t="shared" si="5"/>
        <v>54.361277744451108</v>
      </c>
    </row>
    <row r="43" spans="1:13" x14ac:dyDescent="0.45">
      <c r="A43" s="55" t="s">
        <v>72</v>
      </c>
      <c r="B43" s="41">
        <f>SUM(B17:B31,B36:B42)</f>
        <v>282764</v>
      </c>
      <c r="C43" s="42">
        <f>SUM(C17:C31,C36:C42)</f>
        <v>20729633</v>
      </c>
      <c r="D43" s="43">
        <f>SUM(D17:D31,D36:D42)</f>
        <v>111658</v>
      </c>
      <c r="E43" s="41">
        <f>SUM(E17:E31,E36:E42)</f>
        <v>567215</v>
      </c>
      <c r="F43" s="41">
        <f>SUM(F17:F31,F36:F42)</f>
        <v>146390</v>
      </c>
      <c r="G43" s="41">
        <f>SUM(G17:G31,G36:G42)</f>
        <v>1044169</v>
      </c>
      <c r="H43" s="41">
        <f>SUM(H17:H31,H36:H42)</f>
        <v>252146</v>
      </c>
      <c r="I43" s="41">
        <f>SUM(I17:I31,I36:I42)</f>
        <v>464474</v>
      </c>
      <c r="J43" s="41">
        <f>SUM(J17:J31,J36:J42)</f>
        <v>165156</v>
      </c>
      <c r="K43" s="41">
        <f>SUM(K17:K31,K36:K42)</f>
        <v>642272</v>
      </c>
      <c r="L43" s="42">
        <f>SUM(L17:L31,L36:L42)</f>
        <v>24123113</v>
      </c>
      <c r="M43" s="28">
        <f t="shared" si="5"/>
        <v>85.311825409175142</v>
      </c>
    </row>
    <row r="44" spans="1:13" ht="30" customHeight="1" x14ac:dyDescent="0.45">
      <c r="A44" s="33" t="s">
        <v>64</v>
      </c>
      <c r="B44" s="33"/>
      <c r="C44" s="34"/>
      <c r="D44" s="33"/>
      <c r="E44" s="33"/>
      <c r="F44" s="33"/>
      <c r="G44" s="33"/>
      <c r="H44" s="33"/>
      <c r="I44" s="33"/>
      <c r="J44" s="33"/>
      <c r="K44" s="33"/>
      <c r="L44" s="33"/>
      <c r="M44" s="33"/>
    </row>
    <row r="45" spans="1:13" x14ac:dyDescent="0.45">
      <c r="A45" s="23" t="s">
        <v>32</v>
      </c>
      <c r="B45" s="35">
        <v>2937</v>
      </c>
      <c r="C45" s="27">
        <v>166414</v>
      </c>
      <c r="D45" s="26">
        <v>1344</v>
      </c>
      <c r="E45" s="27">
        <v>8464</v>
      </c>
      <c r="F45" s="27">
        <v>0</v>
      </c>
      <c r="G45" s="27">
        <v>8719</v>
      </c>
      <c r="H45" s="27">
        <v>0</v>
      </c>
      <c r="I45" s="27">
        <v>33</v>
      </c>
      <c r="J45" s="27">
        <v>30</v>
      </c>
      <c r="K45" s="26">
        <v>0</v>
      </c>
      <c r="L45" s="28">
        <f t="shared" ref="L45" si="6">SUM(C45:K45)</f>
        <v>185004</v>
      </c>
      <c r="M45" s="28">
        <f t="shared" si="5"/>
        <v>62.990806945863127</v>
      </c>
    </row>
    <row r="46" spans="1:13" x14ac:dyDescent="0.45">
      <c r="A46" s="23" t="s">
        <v>33</v>
      </c>
      <c r="B46" s="35">
        <v>6644</v>
      </c>
      <c r="C46" s="27">
        <v>232238</v>
      </c>
      <c r="D46" s="26">
        <v>0</v>
      </c>
      <c r="E46" s="27">
        <v>11725</v>
      </c>
      <c r="F46" s="27">
        <v>0</v>
      </c>
      <c r="G46" s="27">
        <v>5300</v>
      </c>
      <c r="H46" s="27">
        <v>1295</v>
      </c>
      <c r="I46" s="27">
        <v>97</v>
      </c>
      <c r="J46" s="27">
        <v>2189</v>
      </c>
      <c r="K46" s="26">
        <v>0</v>
      </c>
      <c r="L46" s="28">
        <f t="shared" ref="L46:L52" si="7">SUM(C46:K46)</f>
        <v>252844</v>
      </c>
      <c r="M46" s="28">
        <f t="shared" ref="M46:M55" si="8">SUM(L46/B46)</f>
        <v>38.055990367248647</v>
      </c>
    </row>
    <row r="47" spans="1:13" x14ac:dyDescent="0.45">
      <c r="A47" s="23" t="s">
        <v>70</v>
      </c>
      <c r="B47" s="35">
        <v>11969</v>
      </c>
      <c r="C47" s="27">
        <v>1038695</v>
      </c>
      <c r="D47" s="26">
        <v>3890</v>
      </c>
      <c r="E47" s="27">
        <v>4890</v>
      </c>
      <c r="F47" s="27">
        <v>0</v>
      </c>
      <c r="G47" s="27">
        <v>5744</v>
      </c>
      <c r="H47" s="27">
        <v>0</v>
      </c>
      <c r="I47" s="27">
        <v>39806</v>
      </c>
      <c r="J47" s="27">
        <v>8405</v>
      </c>
      <c r="K47" s="26">
        <v>83369</v>
      </c>
      <c r="L47" s="28">
        <f t="shared" si="7"/>
        <v>1184799</v>
      </c>
      <c r="M47" s="28">
        <f t="shared" si="8"/>
        <v>98.988971509733474</v>
      </c>
    </row>
    <row r="48" spans="1:13" x14ac:dyDescent="0.45">
      <c r="A48" s="23" t="s">
        <v>34</v>
      </c>
      <c r="B48" s="35">
        <v>8382</v>
      </c>
      <c r="C48" s="27">
        <v>295083</v>
      </c>
      <c r="D48" s="26">
        <v>2587</v>
      </c>
      <c r="E48" s="27">
        <v>12587</v>
      </c>
      <c r="F48" s="27">
        <v>10000</v>
      </c>
      <c r="G48" s="27">
        <v>20130</v>
      </c>
      <c r="H48" s="27">
        <v>0</v>
      </c>
      <c r="I48" s="27">
        <v>10165</v>
      </c>
      <c r="J48" s="27">
        <v>2536</v>
      </c>
      <c r="K48" s="26">
        <v>0</v>
      </c>
      <c r="L48" s="28">
        <f t="shared" si="7"/>
        <v>353088</v>
      </c>
      <c r="M48" s="28">
        <f t="shared" si="8"/>
        <v>42.124552612741589</v>
      </c>
    </row>
    <row r="49" spans="1:13" x14ac:dyDescent="0.45">
      <c r="A49" s="23" t="s">
        <v>35</v>
      </c>
      <c r="B49" s="35">
        <v>3741</v>
      </c>
      <c r="C49" s="27">
        <v>171147</v>
      </c>
      <c r="D49" s="26">
        <v>2930</v>
      </c>
      <c r="E49" s="27">
        <v>2930</v>
      </c>
      <c r="F49" s="27">
        <v>0</v>
      </c>
      <c r="G49" s="27">
        <v>4366</v>
      </c>
      <c r="H49" s="27">
        <v>5000</v>
      </c>
      <c r="I49" s="27">
        <v>110</v>
      </c>
      <c r="J49" s="27">
        <v>5607</v>
      </c>
      <c r="K49" s="26">
        <v>8525</v>
      </c>
      <c r="L49" s="28">
        <f t="shared" si="7"/>
        <v>200615</v>
      </c>
      <c r="M49" s="28">
        <f t="shared" si="8"/>
        <v>53.626035819299652</v>
      </c>
    </row>
    <row r="50" spans="1:13" x14ac:dyDescent="0.45">
      <c r="A50" s="23" t="s">
        <v>36</v>
      </c>
      <c r="B50" s="35">
        <v>3884</v>
      </c>
      <c r="C50" s="27">
        <v>68295</v>
      </c>
      <c r="D50" s="26">
        <v>1493</v>
      </c>
      <c r="E50" s="27">
        <v>19499</v>
      </c>
      <c r="F50" s="27">
        <v>0</v>
      </c>
      <c r="G50" s="27">
        <v>2774</v>
      </c>
      <c r="H50" s="27">
        <v>660</v>
      </c>
      <c r="I50" s="27">
        <v>5257</v>
      </c>
      <c r="J50" s="27">
        <v>533</v>
      </c>
      <c r="K50" s="26">
        <v>5070</v>
      </c>
      <c r="L50" s="28">
        <f t="shared" si="7"/>
        <v>103581</v>
      </c>
      <c r="M50" s="28">
        <f t="shared" si="8"/>
        <v>26.668640576725025</v>
      </c>
    </row>
    <row r="51" spans="1:13" x14ac:dyDescent="0.45">
      <c r="A51" s="23" t="s">
        <v>37</v>
      </c>
      <c r="B51" s="35">
        <v>2304</v>
      </c>
      <c r="C51" s="27">
        <v>128113</v>
      </c>
      <c r="D51" s="26">
        <v>1498</v>
      </c>
      <c r="E51" s="27">
        <v>1498</v>
      </c>
      <c r="F51" s="27">
        <v>0</v>
      </c>
      <c r="G51" s="27">
        <v>76694</v>
      </c>
      <c r="H51" s="27">
        <v>0</v>
      </c>
      <c r="I51" s="27">
        <v>18</v>
      </c>
      <c r="J51" s="27">
        <v>1627</v>
      </c>
      <c r="K51" s="26">
        <v>18262</v>
      </c>
      <c r="L51" s="28">
        <f t="shared" si="7"/>
        <v>227710</v>
      </c>
      <c r="M51" s="28">
        <f t="shared" si="8"/>
        <v>98.832465277777771</v>
      </c>
    </row>
    <row r="52" spans="1:13" x14ac:dyDescent="0.45">
      <c r="A52" s="23" t="s">
        <v>38</v>
      </c>
      <c r="B52" s="35">
        <v>1708</v>
      </c>
      <c r="C52" s="27">
        <v>100722</v>
      </c>
      <c r="D52" s="26">
        <v>2930</v>
      </c>
      <c r="E52" s="27">
        <v>17042</v>
      </c>
      <c r="F52" s="27">
        <v>10000</v>
      </c>
      <c r="G52" s="27">
        <v>1500</v>
      </c>
      <c r="H52" s="27">
        <v>0</v>
      </c>
      <c r="I52" s="27">
        <v>5413</v>
      </c>
      <c r="J52" s="27">
        <v>1995</v>
      </c>
      <c r="K52" s="26">
        <v>0</v>
      </c>
      <c r="L52" s="28">
        <f t="shared" si="7"/>
        <v>139602</v>
      </c>
      <c r="M52" s="28">
        <f t="shared" si="8"/>
        <v>81.73419203747072</v>
      </c>
    </row>
    <row r="53" spans="1:13" x14ac:dyDescent="0.45">
      <c r="A53" s="55" t="s">
        <v>72</v>
      </c>
      <c r="B53" s="41">
        <f>SUM(B45:B52)</f>
        <v>41569</v>
      </c>
      <c r="C53" s="42">
        <f>SUM(C45:C52)</f>
        <v>2200707</v>
      </c>
      <c r="D53" s="43">
        <f>SUM(D45:D52)</f>
        <v>16672</v>
      </c>
      <c r="E53" s="41">
        <f t="shared" ref="E53:J53" si="9">SUM(E45:E52)</f>
        <v>78635</v>
      </c>
      <c r="F53" s="41">
        <f t="shared" si="9"/>
        <v>20000</v>
      </c>
      <c r="G53" s="41">
        <f t="shared" si="9"/>
        <v>125227</v>
      </c>
      <c r="H53" s="41">
        <f t="shared" si="9"/>
        <v>6955</v>
      </c>
      <c r="I53" s="41">
        <f t="shared" si="9"/>
        <v>60899</v>
      </c>
      <c r="J53" s="41">
        <f t="shared" si="9"/>
        <v>22922</v>
      </c>
      <c r="K53" s="41">
        <f>SUM(K45:K52)</f>
        <v>115226</v>
      </c>
      <c r="L53" s="42">
        <f>SUM(L45:L52)</f>
        <v>2647243</v>
      </c>
      <c r="M53" s="28">
        <f t="shared" si="8"/>
        <v>63.683105198585487</v>
      </c>
    </row>
    <row r="54" spans="1:13" ht="30" customHeight="1" x14ac:dyDescent="0.45">
      <c r="A54" s="33" t="s">
        <v>65</v>
      </c>
      <c r="B54" s="33"/>
      <c r="C54" s="34"/>
      <c r="D54" s="33"/>
      <c r="E54" s="44"/>
      <c r="F54" s="44"/>
      <c r="G54" s="44"/>
      <c r="H54" s="44"/>
      <c r="I54" s="44"/>
      <c r="J54" s="44"/>
      <c r="K54" s="44"/>
      <c r="L54" s="44"/>
      <c r="M54" s="44"/>
    </row>
    <row r="55" spans="1:13" x14ac:dyDescent="0.45">
      <c r="A55" s="23" t="s">
        <v>39</v>
      </c>
      <c r="B55" s="35">
        <v>18058</v>
      </c>
      <c r="C55" s="27">
        <v>508426</v>
      </c>
      <c r="D55" s="26">
        <v>10935</v>
      </c>
      <c r="E55" s="27">
        <v>31435</v>
      </c>
      <c r="F55" s="27">
        <v>20000</v>
      </c>
      <c r="G55" s="27">
        <v>1039</v>
      </c>
      <c r="H55" s="27">
        <v>0</v>
      </c>
      <c r="I55" s="27">
        <v>10984</v>
      </c>
      <c r="J55" s="27">
        <v>1192</v>
      </c>
      <c r="K55" s="26">
        <v>0</v>
      </c>
      <c r="L55" s="28">
        <f t="shared" ref="L55" si="10">SUM(C55:K55)</f>
        <v>584011</v>
      </c>
      <c r="M55" s="28">
        <f t="shared" si="8"/>
        <v>32.340846162365708</v>
      </c>
    </row>
    <row r="56" spans="1:13" x14ac:dyDescent="0.45">
      <c r="A56" s="23" t="s">
        <v>40</v>
      </c>
      <c r="B56" s="35">
        <v>8976</v>
      </c>
      <c r="C56" s="27">
        <v>48000</v>
      </c>
      <c r="D56" s="26">
        <v>5310</v>
      </c>
      <c r="E56" s="27">
        <v>367706</v>
      </c>
      <c r="F56" s="27">
        <v>20000</v>
      </c>
      <c r="G56" s="27">
        <v>0</v>
      </c>
      <c r="H56" s="27">
        <v>0</v>
      </c>
      <c r="I56" s="27">
        <v>8483</v>
      </c>
      <c r="J56" s="27">
        <v>8123</v>
      </c>
      <c r="K56" s="26">
        <v>0</v>
      </c>
      <c r="L56" s="28">
        <f t="shared" ref="L56:L61" si="11">SUM(C56:K56)</f>
        <v>457622</v>
      </c>
      <c r="M56" s="28">
        <f t="shared" ref="M56:M63" si="12">SUM(L56/B56)</f>
        <v>50.982843137254903</v>
      </c>
    </row>
    <row r="57" spans="1:13" x14ac:dyDescent="0.45">
      <c r="A57" s="23" t="s">
        <v>41</v>
      </c>
      <c r="B57" s="35">
        <v>2610</v>
      </c>
      <c r="C57" s="27">
        <v>381530</v>
      </c>
      <c r="D57" s="26">
        <v>2930</v>
      </c>
      <c r="E57" s="27">
        <v>17930</v>
      </c>
      <c r="F57" s="27">
        <v>15000</v>
      </c>
      <c r="G57" s="27">
        <v>15145</v>
      </c>
      <c r="H57" s="27">
        <v>27400</v>
      </c>
      <c r="I57" s="27">
        <v>0</v>
      </c>
      <c r="J57" s="27">
        <v>2224</v>
      </c>
      <c r="K57" s="26">
        <v>33003</v>
      </c>
      <c r="L57" s="28">
        <f t="shared" si="11"/>
        <v>495162</v>
      </c>
      <c r="M57" s="28">
        <f t="shared" si="12"/>
        <v>189.71724137931034</v>
      </c>
    </row>
    <row r="58" spans="1:13" x14ac:dyDescent="0.45">
      <c r="A58" s="23" t="s">
        <v>42</v>
      </c>
      <c r="B58" s="35">
        <v>7221</v>
      </c>
      <c r="C58" s="27">
        <v>342500</v>
      </c>
      <c r="D58" s="26">
        <v>4425</v>
      </c>
      <c r="E58" s="27">
        <v>5425</v>
      </c>
      <c r="F58" s="27">
        <v>0</v>
      </c>
      <c r="G58" s="27">
        <v>35000</v>
      </c>
      <c r="H58" s="27">
        <v>142210</v>
      </c>
      <c r="I58" s="27">
        <v>272</v>
      </c>
      <c r="J58" s="27">
        <v>1307</v>
      </c>
      <c r="K58" s="26">
        <v>7399</v>
      </c>
      <c r="L58" s="28">
        <f t="shared" si="11"/>
        <v>538538</v>
      </c>
      <c r="M58" s="28">
        <f t="shared" si="12"/>
        <v>74.579421132807084</v>
      </c>
    </row>
    <row r="59" spans="1:13" x14ac:dyDescent="0.45">
      <c r="A59" s="23" t="s">
        <v>43</v>
      </c>
      <c r="B59" s="35">
        <v>12900</v>
      </c>
      <c r="C59" s="27">
        <v>640554</v>
      </c>
      <c r="D59" s="26">
        <v>4068</v>
      </c>
      <c r="E59" s="27">
        <v>23798</v>
      </c>
      <c r="F59" s="27">
        <v>19730</v>
      </c>
      <c r="G59" s="27">
        <v>31283</v>
      </c>
      <c r="H59" s="27">
        <v>0</v>
      </c>
      <c r="I59" s="27">
        <v>13871</v>
      </c>
      <c r="J59" s="27">
        <v>5519</v>
      </c>
      <c r="K59" s="26">
        <v>0</v>
      </c>
      <c r="L59" s="28">
        <f t="shared" si="11"/>
        <v>738823</v>
      </c>
      <c r="M59" s="28">
        <f t="shared" si="12"/>
        <v>57.273100775193797</v>
      </c>
    </row>
    <row r="60" spans="1:13" x14ac:dyDescent="0.45">
      <c r="A60" s="23" t="s">
        <v>44</v>
      </c>
      <c r="B60" s="35">
        <v>25805</v>
      </c>
      <c r="C60" s="27">
        <v>2958325</v>
      </c>
      <c r="D60" s="26">
        <v>7963</v>
      </c>
      <c r="E60" s="27">
        <v>38732</v>
      </c>
      <c r="F60" s="27">
        <v>30769</v>
      </c>
      <c r="G60" s="27">
        <v>3487</v>
      </c>
      <c r="H60" s="27">
        <v>0</v>
      </c>
      <c r="I60" s="27">
        <v>2985</v>
      </c>
      <c r="J60" s="27">
        <v>19229</v>
      </c>
      <c r="K60" s="26">
        <v>7164</v>
      </c>
      <c r="L60" s="28">
        <f t="shared" si="11"/>
        <v>3068654</v>
      </c>
      <c r="M60" s="28">
        <f t="shared" si="12"/>
        <v>118.91703158302654</v>
      </c>
    </row>
    <row r="61" spans="1:13" x14ac:dyDescent="0.45">
      <c r="A61" s="23" t="s">
        <v>45</v>
      </c>
      <c r="B61" s="35">
        <v>11541</v>
      </c>
      <c r="C61" s="27">
        <v>1069023</v>
      </c>
      <c r="D61" s="26">
        <v>5793</v>
      </c>
      <c r="E61" s="27">
        <v>5793</v>
      </c>
      <c r="F61" s="27">
        <v>0</v>
      </c>
      <c r="G61" s="27">
        <v>14432</v>
      </c>
      <c r="H61" s="27">
        <v>0</v>
      </c>
      <c r="I61" s="27">
        <v>34772</v>
      </c>
      <c r="J61" s="27">
        <v>1425</v>
      </c>
      <c r="K61" s="26">
        <v>0</v>
      </c>
      <c r="L61" s="28">
        <f t="shared" si="11"/>
        <v>1131238</v>
      </c>
      <c r="M61" s="28">
        <f t="shared" si="12"/>
        <v>98.019062472922627</v>
      </c>
    </row>
    <row r="62" spans="1:13" x14ac:dyDescent="0.45">
      <c r="A62" s="23" t="s">
        <v>46</v>
      </c>
      <c r="B62" s="35">
        <v>11762</v>
      </c>
      <c r="C62" s="27"/>
      <c r="D62" s="26">
        <v>0</v>
      </c>
      <c r="E62" s="27">
        <v>0</v>
      </c>
      <c r="F62" s="27">
        <v>0</v>
      </c>
      <c r="G62" s="27">
        <v>28295</v>
      </c>
      <c r="H62" s="27">
        <v>0</v>
      </c>
      <c r="I62" s="27">
        <v>7159</v>
      </c>
      <c r="J62" s="27">
        <v>2959</v>
      </c>
      <c r="K62" s="26">
        <v>0</v>
      </c>
      <c r="L62" s="36"/>
      <c r="M62" s="36"/>
    </row>
    <row r="63" spans="1:13" x14ac:dyDescent="0.45">
      <c r="A63" s="56" t="s">
        <v>72</v>
      </c>
      <c r="B63" s="45">
        <f>SUM(B55:B62)</f>
        <v>98873</v>
      </c>
      <c r="C63" s="46">
        <f>SUM(C55:C62)</f>
        <v>5948358</v>
      </c>
      <c r="D63" s="45">
        <f>SUM(D55:D62)</f>
        <v>41424</v>
      </c>
      <c r="E63" s="45">
        <f t="shared" ref="E63:K63" si="13">SUM(E55:E62)</f>
        <v>490819</v>
      </c>
      <c r="F63" s="45">
        <f t="shared" si="13"/>
        <v>105499</v>
      </c>
      <c r="G63" s="45">
        <f t="shared" si="13"/>
        <v>128681</v>
      </c>
      <c r="H63" s="45">
        <f t="shared" si="13"/>
        <v>169610</v>
      </c>
      <c r="I63" s="45">
        <f t="shared" si="13"/>
        <v>78526</v>
      </c>
      <c r="J63" s="45">
        <f t="shared" si="13"/>
        <v>41978</v>
      </c>
      <c r="K63" s="45">
        <f t="shared" si="13"/>
        <v>47566</v>
      </c>
      <c r="L63" s="45">
        <f>SUM(L55:L62)</f>
        <v>7014048</v>
      </c>
      <c r="M63" s="28">
        <f t="shared" si="12"/>
        <v>70.939973501360328</v>
      </c>
    </row>
    <row r="64" spans="1:13" x14ac:dyDescent="0.45">
      <c r="A64" s="47" t="s">
        <v>66</v>
      </c>
      <c r="B64" s="5" t="s">
        <v>86</v>
      </c>
      <c r="C64" s="15" t="s">
        <v>74</v>
      </c>
      <c r="D64" s="17" t="s">
        <v>87</v>
      </c>
      <c r="E64" s="18"/>
      <c r="F64" s="11" t="s">
        <v>77</v>
      </c>
      <c r="G64" s="19" t="s">
        <v>83</v>
      </c>
      <c r="H64" s="20"/>
      <c r="I64" s="20"/>
      <c r="J64" s="20"/>
      <c r="K64" s="21"/>
      <c r="L64" s="19" t="s">
        <v>84</v>
      </c>
      <c r="M64" s="20"/>
    </row>
    <row r="65" spans="1:13" ht="24.75" customHeight="1" x14ac:dyDescent="0.45">
      <c r="A65" s="47"/>
      <c r="B65" s="5"/>
      <c r="C65" s="15"/>
      <c r="D65" s="17"/>
      <c r="E65" s="18"/>
      <c r="F65" s="11"/>
      <c r="G65" s="3" t="s">
        <v>78</v>
      </c>
      <c r="H65" s="3" t="s">
        <v>79</v>
      </c>
      <c r="I65" s="5" t="s">
        <v>85</v>
      </c>
      <c r="J65" s="5" t="s">
        <v>80</v>
      </c>
      <c r="K65" s="7" t="s">
        <v>76</v>
      </c>
      <c r="L65" s="5" t="s">
        <v>81</v>
      </c>
      <c r="M65" s="9" t="s">
        <v>82</v>
      </c>
    </row>
    <row r="66" spans="1:13" ht="25.5" customHeight="1" x14ac:dyDescent="0.45">
      <c r="A66" s="48"/>
      <c r="B66" s="6"/>
      <c r="C66" s="16"/>
      <c r="D66" s="1" t="s">
        <v>75</v>
      </c>
      <c r="E66" s="2" t="s">
        <v>76</v>
      </c>
      <c r="F66" s="12"/>
      <c r="G66" s="4"/>
      <c r="H66" s="4"/>
      <c r="I66" s="6"/>
      <c r="J66" s="6"/>
      <c r="K66" s="8"/>
      <c r="L66" s="6"/>
      <c r="M66" s="10"/>
    </row>
    <row r="67" spans="1:13" x14ac:dyDescent="0.45">
      <c r="A67" s="23" t="s">
        <v>47</v>
      </c>
      <c r="B67" s="35">
        <v>9548</v>
      </c>
      <c r="C67" s="27">
        <v>433305</v>
      </c>
      <c r="D67" s="26">
        <v>2946</v>
      </c>
      <c r="E67" s="27">
        <v>33946</v>
      </c>
      <c r="F67" s="27">
        <v>30000</v>
      </c>
      <c r="G67" s="27">
        <v>68790</v>
      </c>
      <c r="H67" s="27">
        <v>0</v>
      </c>
      <c r="I67" s="27">
        <v>5606</v>
      </c>
      <c r="J67" s="27">
        <v>3446</v>
      </c>
      <c r="K67" s="26">
        <v>4899</v>
      </c>
      <c r="L67" s="28">
        <f t="shared" ref="L67" si="14">SUM(C67:K67)</f>
        <v>582938</v>
      </c>
      <c r="M67" s="28">
        <f t="shared" ref="M67" si="15">SUM(L67/B67)</f>
        <v>61.053414327607875</v>
      </c>
    </row>
    <row r="68" spans="1:13" x14ac:dyDescent="0.45">
      <c r="A68" s="23" t="s">
        <v>71</v>
      </c>
      <c r="B68" s="35">
        <v>12920</v>
      </c>
      <c r="C68" s="27">
        <v>1072015</v>
      </c>
      <c r="D68" s="26">
        <v>3987</v>
      </c>
      <c r="E68" s="27">
        <v>14987</v>
      </c>
      <c r="F68" s="27">
        <v>10000</v>
      </c>
      <c r="G68" s="27">
        <v>18977</v>
      </c>
      <c r="H68" s="27">
        <v>0</v>
      </c>
      <c r="I68" s="27">
        <v>6973</v>
      </c>
      <c r="J68" s="27">
        <v>5457</v>
      </c>
      <c r="K68" s="26">
        <v>25</v>
      </c>
      <c r="L68" s="28">
        <f t="shared" ref="L68:L83" si="16">SUM(C68:K68)</f>
        <v>1132421</v>
      </c>
      <c r="M68" s="28">
        <f t="shared" ref="M68:M86" si="17">SUM(L68/B68)</f>
        <v>87.648684210526312</v>
      </c>
    </row>
    <row r="69" spans="1:13" x14ac:dyDescent="0.45">
      <c r="A69" s="23" t="s">
        <v>48</v>
      </c>
      <c r="B69" s="35">
        <v>2981</v>
      </c>
      <c r="C69" s="27">
        <v>250180</v>
      </c>
      <c r="D69" s="26">
        <v>1493</v>
      </c>
      <c r="E69" s="27">
        <v>1493</v>
      </c>
      <c r="F69" s="27">
        <v>0</v>
      </c>
      <c r="G69" s="27">
        <v>150018</v>
      </c>
      <c r="H69" s="27">
        <v>0</v>
      </c>
      <c r="I69" s="27">
        <v>159</v>
      </c>
      <c r="J69" s="27">
        <v>1966</v>
      </c>
      <c r="K69" s="26">
        <v>2001</v>
      </c>
      <c r="L69" s="28">
        <f t="shared" si="16"/>
        <v>407310</v>
      </c>
      <c r="M69" s="28">
        <f t="shared" si="17"/>
        <v>136.63535726266355</v>
      </c>
    </row>
    <row r="70" spans="1:13" x14ac:dyDescent="0.45">
      <c r="A70" s="23" t="s">
        <v>49</v>
      </c>
      <c r="B70" s="35">
        <v>24069</v>
      </c>
      <c r="C70" s="27">
        <v>1191716</v>
      </c>
      <c r="D70" s="26">
        <v>6685</v>
      </c>
      <c r="E70" s="27">
        <v>6685</v>
      </c>
      <c r="F70" s="27">
        <v>0</v>
      </c>
      <c r="G70" s="27">
        <v>31120</v>
      </c>
      <c r="H70" s="27">
        <v>0</v>
      </c>
      <c r="I70" s="27">
        <v>30015</v>
      </c>
      <c r="J70" s="27">
        <v>6623</v>
      </c>
      <c r="K70" s="26">
        <v>0</v>
      </c>
      <c r="L70" s="28">
        <f t="shared" si="16"/>
        <v>1272844</v>
      </c>
      <c r="M70" s="28">
        <f t="shared" si="17"/>
        <v>52.883127674602186</v>
      </c>
    </row>
    <row r="71" spans="1:13" x14ac:dyDescent="0.45">
      <c r="A71" s="23" t="s">
        <v>50</v>
      </c>
      <c r="B71" s="35">
        <v>13256</v>
      </c>
      <c r="C71" s="27">
        <v>1033345</v>
      </c>
      <c r="D71" s="26">
        <v>5809</v>
      </c>
      <c r="E71" s="27">
        <v>5809</v>
      </c>
      <c r="F71" s="27">
        <v>0</v>
      </c>
      <c r="G71" s="27">
        <v>719</v>
      </c>
      <c r="H71" s="27">
        <v>0</v>
      </c>
      <c r="I71" s="27">
        <v>0</v>
      </c>
      <c r="J71" s="27">
        <v>21627</v>
      </c>
      <c r="K71" s="26">
        <v>4235</v>
      </c>
      <c r="L71" s="28">
        <f t="shared" si="16"/>
        <v>1071544</v>
      </c>
      <c r="M71" s="28">
        <f t="shared" si="17"/>
        <v>80.834640917320456</v>
      </c>
    </row>
    <row r="72" spans="1:13" x14ac:dyDescent="0.45">
      <c r="A72" s="23" t="s">
        <v>51</v>
      </c>
      <c r="B72" s="35">
        <v>1650</v>
      </c>
      <c r="C72" s="27">
        <v>189200</v>
      </c>
      <c r="D72" s="26">
        <v>2930</v>
      </c>
      <c r="E72" s="27">
        <v>2930</v>
      </c>
      <c r="F72" s="27">
        <v>0</v>
      </c>
      <c r="G72" s="27">
        <v>12249</v>
      </c>
      <c r="H72" s="27">
        <v>2850</v>
      </c>
      <c r="I72" s="27">
        <v>7</v>
      </c>
      <c r="J72" s="27">
        <v>758</v>
      </c>
      <c r="K72" s="26">
        <v>8</v>
      </c>
      <c r="L72" s="28">
        <f t="shared" si="16"/>
        <v>210932</v>
      </c>
      <c r="M72" s="28">
        <f t="shared" si="17"/>
        <v>127.83757575757576</v>
      </c>
    </row>
    <row r="73" spans="1:13" x14ac:dyDescent="0.45">
      <c r="A73" s="23" t="s">
        <v>52</v>
      </c>
      <c r="B73" s="35">
        <v>14407</v>
      </c>
      <c r="C73" s="27">
        <v>721000</v>
      </c>
      <c r="D73" s="26">
        <v>4278</v>
      </c>
      <c r="E73" s="27">
        <v>4278</v>
      </c>
      <c r="F73" s="27">
        <v>0</v>
      </c>
      <c r="G73" s="27">
        <v>37099</v>
      </c>
      <c r="H73" s="27">
        <v>39933</v>
      </c>
      <c r="I73" s="27">
        <v>28991</v>
      </c>
      <c r="J73" s="27">
        <v>32567</v>
      </c>
      <c r="K73" s="26">
        <v>0</v>
      </c>
      <c r="L73" s="28">
        <f t="shared" si="16"/>
        <v>868146</v>
      </c>
      <c r="M73" s="28">
        <f t="shared" si="17"/>
        <v>60.258624279863952</v>
      </c>
    </row>
    <row r="74" spans="1:13" x14ac:dyDescent="0.45">
      <c r="A74" s="23" t="s">
        <v>53</v>
      </c>
      <c r="B74" s="35">
        <v>4226</v>
      </c>
      <c r="C74" s="27">
        <v>168286</v>
      </c>
      <c r="D74" s="26">
        <v>1493</v>
      </c>
      <c r="E74" s="27">
        <v>2494</v>
      </c>
      <c r="F74" s="27">
        <v>0</v>
      </c>
      <c r="G74" s="27">
        <v>118444</v>
      </c>
      <c r="H74" s="27">
        <v>1603</v>
      </c>
      <c r="I74" s="27">
        <v>1080</v>
      </c>
      <c r="J74" s="27">
        <v>1841</v>
      </c>
      <c r="K74" s="26">
        <v>37562</v>
      </c>
      <c r="L74" s="28">
        <f t="shared" si="16"/>
        <v>332803</v>
      </c>
      <c r="M74" s="28">
        <f t="shared" si="17"/>
        <v>78.751301467108377</v>
      </c>
    </row>
    <row r="75" spans="1:13" x14ac:dyDescent="0.45">
      <c r="A75" s="23" t="s">
        <v>54</v>
      </c>
      <c r="B75" s="35">
        <v>2866</v>
      </c>
      <c r="C75" s="27">
        <v>203250</v>
      </c>
      <c r="D75" s="26">
        <v>1493</v>
      </c>
      <c r="E75" s="27">
        <v>12493</v>
      </c>
      <c r="F75" s="27">
        <v>10000</v>
      </c>
      <c r="G75" s="27">
        <v>17808</v>
      </c>
      <c r="H75" s="27">
        <v>911</v>
      </c>
      <c r="I75" s="27">
        <v>5743</v>
      </c>
      <c r="J75" s="27">
        <v>1242</v>
      </c>
      <c r="K75" s="26">
        <v>1737</v>
      </c>
      <c r="L75" s="28">
        <f t="shared" si="16"/>
        <v>254677</v>
      </c>
      <c r="M75" s="28">
        <f t="shared" si="17"/>
        <v>88.861479413817165</v>
      </c>
    </row>
    <row r="76" spans="1:13" x14ac:dyDescent="0.45">
      <c r="A76" s="23" t="s">
        <v>55</v>
      </c>
      <c r="B76" s="35">
        <v>275</v>
      </c>
      <c r="C76" s="27">
        <v>60925</v>
      </c>
      <c r="D76" s="26">
        <v>1493</v>
      </c>
      <c r="E76" s="27">
        <v>1493</v>
      </c>
      <c r="F76" s="27">
        <v>0</v>
      </c>
      <c r="G76" s="27">
        <v>7379</v>
      </c>
      <c r="H76" s="27">
        <v>0</v>
      </c>
      <c r="I76" s="27">
        <v>3</v>
      </c>
      <c r="J76" s="27">
        <v>44</v>
      </c>
      <c r="K76" s="26">
        <v>0</v>
      </c>
      <c r="L76" s="28">
        <f t="shared" si="16"/>
        <v>71337</v>
      </c>
      <c r="M76" s="28">
        <f t="shared" si="17"/>
        <v>259.40727272727275</v>
      </c>
    </row>
    <row r="77" spans="1:13" x14ac:dyDescent="0.45">
      <c r="A77" s="23" t="s">
        <v>56</v>
      </c>
      <c r="B77" s="35">
        <v>8222</v>
      </c>
      <c r="C77" s="27">
        <v>49067</v>
      </c>
      <c r="D77" s="26">
        <v>5109</v>
      </c>
      <c r="E77" s="27">
        <v>6907</v>
      </c>
      <c r="F77" s="27">
        <v>0</v>
      </c>
      <c r="G77" s="27">
        <v>1561</v>
      </c>
      <c r="H77" s="27">
        <v>0</v>
      </c>
      <c r="I77" s="27">
        <v>14042</v>
      </c>
      <c r="J77" s="27">
        <v>1778</v>
      </c>
      <c r="K77" s="26">
        <v>1128</v>
      </c>
      <c r="L77" s="28">
        <f t="shared" si="16"/>
        <v>79592</v>
      </c>
      <c r="M77" s="28">
        <f t="shared" si="17"/>
        <v>9.6803697397226944</v>
      </c>
    </row>
    <row r="78" spans="1:13" x14ac:dyDescent="0.45">
      <c r="A78" s="23" t="s">
        <v>57</v>
      </c>
      <c r="B78" s="35">
        <v>5782</v>
      </c>
      <c r="C78" s="27">
        <v>352300</v>
      </c>
      <c r="D78" s="26">
        <v>1919</v>
      </c>
      <c r="E78" s="27">
        <v>12919</v>
      </c>
      <c r="F78" s="27">
        <v>10000</v>
      </c>
      <c r="G78" s="27">
        <v>3416</v>
      </c>
      <c r="H78" s="27">
        <v>0</v>
      </c>
      <c r="I78" s="27">
        <v>1198</v>
      </c>
      <c r="J78" s="27">
        <v>4957</v>
      </c>
      <c r="K78" s="26">
        <v>0</v>
      </c>
      <c r="L78" s="28">
        <f t="shared" si="16"/>
        <v>386709</v>
      </c>
      <c r="M78" s="28">
        <f t="shared" si="17"/>
        <v>66.881528882739531</v>
      </c>
    </row>
    <row r="79" spans="1:13" x14ac:dyDescent="0.45">
      <c r="A79" s="23" t="s">
        <v>58</v>
      </c>
      <c r="B79" s="35">
        <v>19038</v>
      </c>
      <c r="C79" s="27">
        <v>661600</v>
      </c>
      <c r="D79" s="26">
        <v>5875</v>
      </c>
      <c r="E79" s="27">
        <v>6875</v>
      </c>
      <c r="F79" s="27">
        <v>1000</v>
      </c>
      <c r="G79" s="27">
        <v>16863</v>
      </c>
      <c r="H79" s="27">
        <v>0</v>
      </c>
      <c r="I79" s="27">
        <v>14674</v>
      </c>
      <c r="J79" s="27">
        <v>9265</v>
      </c>
      <c r="K79" s="26">
        <v>0</v>
      </c>
      <c r="L79" s="28">
        <f t="shared" si="16"/>
        <v>716152</v>
      </c>
      <c r="M79" s="28">
        <f t="shared" si="17"/>
        <v>37.616976573169453</v>
      </c>
    </row>
    <row r="80" spans="1:13" x14ac:dyDescent="0.45">
      <c r="A80" s="23" t="s">
        <v>59</v>
      </c>
      <c r="B80" s="35">
        <v>5658</v>
      </c>
      <c r="C80" s="27">
        <v>323948</v>
      </c>
      <c r="D80" s="26">
        <v>3251</v>
      </c>
      <c r="E80" s="27">
        <v>3251</v>
      </c>
      <c r="F80" s="27">
        <v>0</v>
      </c>
      <c r="G80" s="27">
        <v>24643</v>
      </c>
      <c r="H80" s="27">
        <v>6985</v>
      </c>
      <c r="I80" s="27">
        <v>1601</v>
      </c>
      <c r="J80" s="27">
        <v>6508</v>
      </c>
      <c r="K80" s="26">
        <v>0</v>
      </c>
      <c r="L80" s="28">
        <f t="shared" si="16"/>
        <v>370187</v>
      </c>
      <c r="M80" s="28">
        <f t="shared" si="17"/>
        <v>65.427182750088377</v>
      </c>
    </row>
    <row r="81" spans="1:13" x14ac:dyDescent="0.45">
      <c r="A81" s="23" t="s">
        <v>60</v>
      </c>
      <c r="B81" s="35">
        <v>12660</v>
      </c>
      <c r="C81" s="27">
        <v>396021</v>
      </c>
      <c r="D81" s="26">
        <v>3907</v>
      </c>
      <c r="E81" s="27">
        <v>20907</v>
      </c>
      <c r="F81" s="27">
        <v>15000</v>
      </c>
      <c r="G81" s="27">
        <v>7382</v>
      </c>
      <c r="H81" s="27">
        <v>0</v>
      </c>
      <c r="I81" s="27">
        <v>270</v>
      </c>
      <c r="J81" s="27">
        <v>2973</v>
      </c>
      <c r="K81" s="26">
        <v>926</v>
      </c>
      <c r="L81" s="28">
        <f t="shared" si="16"/>
        <v>447386</v>
      </c>
      <c r="M81" s="28">
        <f t="shared" si="17"/>
        <v>35.338546603475514</v>
      </c>
    </row>
    <row r="82" spans="1:13" x14ac:dyDescent="0.45">
      <c r="A82" s="23" t="s">
        <v>61</v>
      </c>
      <c r="B82" s="35">
        <v>3197</v>
      </c>
      <c r="C82" s="27">
        <v>243654</v>
      </c>
      <c r="D82" s="26">
        <v>1494</v>
      </c>
      <c r="E82" s="27">
        <v>1494</v>
      </c>
      <c r="F82" s="27">
        <v>0</v>
      </c>
      <c r="G82" s="27">
        <v>6265</v>
      </c>
      <c r="H82" s="27">
        <v>0</v>
      </c>
      <c r="I82" s="27">
        <v>5048</v>
      </c>
      <c r="J82" s="27">
        <v>3460</v>
      </c>
      <c r="K82" s="26">
        <v>0</v>
      </c>
      <c r="L82" s="28">
        <f t="shared" si="16"/>
        <v>261415</v>
      </c>
      <c r="M82" s="28">
        <f t="shared" si="17"/>
        <v>81.768845792930875</v>
      </c>
    </row>
    <row r="83" spans="1:13" x14ac:dyDescent="0.45">
      <c r="A83" s="23" t="s">
        <v>62</v>
      </c>
      <c r="B83" s="35">
        <v>6287</v>
      </c>
      <c r="C83" s="27">
        <v>638998</v>
      </c>
      <c r="D83" s="26">
        <v>4960</v>
      </c>
      <c r="E83" s="27">
        <v>5960</v>
      </c>
      <c r="F83" s="27">
        <v>0</v>
      </c>
      <c r="G83" s="27">
        <v>149015</v>
      </c>
      <c r="H83" s="27">
        <v>0</v>
      </c>
      <c r="I83" s="27">
        <v>11371</v>
      </c>
      <c r="J83" s="27">
        <v>3289</v>
      </c>
      <c r="K83" s="26">
        <v>755304</v>
      </c>
      <c r="L83" s="28">
        <f t="shared" si="16"/>
        <v>1568897</v>
      </c>
      <c r="M83" s="28">
        <f t="shared" si="17"/>
        <v>249.54620645777001</v>
      </c>
    </row>
    <row r="84" spans="1:13" x14ac:dyDescent="0.45">
      <c r="A84" s="55" t="s">
        <v>72</v>
      </c>
      <c r="B84" s="41">
        <f>SUM(B67:B83)</f>
        <v>147042</v>
      </c>
      <c r="C84" s="42">
        <f>SUM(C67:C83)</f>
        <v>7988810</v>
      </c>
      <c r="D84" s="41">
        <f>SUM(D67:D83)</f>
        <v>59122</v>
      </c>
      <c r="E84" s="41">
        <f t="shared" ref="E84:K84" si="18">SUM(E67:E83)</f>
        <v>144921</v>
      </c>
      <c r="F84" s="41">
        <f t="shared" si="18"/>
        <v>76000</v>
      </c>
      <c r="G84" s="41">
        <f t="shared" si="18"/>
        <v>671748</v>
      </c>
      <c r="H84" s="41">
        <f t="shared" si="18"/>
        <v>52282</v>
      </c>
      <c r="I84" s="41">
        <f t="shared" si="18"/>
        <v>126781</v>
      </c>
      <c r="J84" s="41">
        <f t="shared" si="18"/>
        <v>107801</v>
      </c>
      <c r="K84" s="41">
        <f t="shared" si="18"/>
        <v>807825</v>
      </c>
      <c r="L84" s="41">
        <f>SUM(L67:L83)</f>
        <v>10035290</v>
      </c>
      <c r="M84" s="28">
        <f t="shared" si="17"/>
        <v>68.247779545980066</v>
      </c>
    </row>
    <row r="85" spans="1:13" x14ac:dyDescent="0.45">
      <c r="I85" s="38"/>
      <c r="J85" s="38"/>
      <c r="K85" s="38"/>
      <c r="L85" s="38"/>
      <c r="M85" s="38"/>
    </row>
    <row r="86" spans="1:13" x14ac:dyDescent="0.45">
      <c r="A86" s="56" t="s">
        <v>73</v>
      </c>
      <c r="B86" s="49">
        <f>SUM(B15,B43,B53,B63,B84)</f>
        <v>618956</v>
      </c>
      <c r="C86" s="50">
        <f>SUM(C15,C43,C53,C63,C84)</f>
        <v>38831814</v>
      </c>
      <c r="D86" s="49">
        <f>SUM(D15,D43,D53,D63,D84)</f>
        <v>257856</v>
      </c>
      <c r="E86" s="49">
        <f>SUM(E15,E43,E53,E63,E84)</f>
        <v>1392128</v>
      </c>
      <c r="F86" s="49">
        <f>SUM(F15,F43,F53,F63,F84)</f>
        <v>423447</v>
      </c>
      <c r="G86" s="49">
        <f>SUM(G15,G43,G53,G63,G84)</f>
        <v>3944568</v>
      </c>
      <c r="H86" s="49">
        <f>SUM(H15,H43,H53,H63,H84)</f>
        <v>809840</v>
      </c>
      <c r="I86" s="49">
        <f>SUM(I15,I43,I53,I63,I84)</f>
        <v>833944</v>
      </c>
      <c r="J86" s="49">
        <f>SUM(J15,J43,J53,J63,J84)</f>
        <v>356074</v>
      </c>
      <c r="K86" s="49">
        <f>SUM(K15,K43,K53,K63,K84)</f>
        <v>1773580</v>
      </c>
      <c r="L86" s="49">
        <f>SUM(L15,L43,L53,L63,L84)</f>
        <v>48584838</v>
      </c>
      <c r="M86" s="28">
        <f t="shared" si="17"/>
        <v>78.494817079081557</v>
      </c>
    </row>
    <row r="87" spans="1:13" x14ac:dyDescent="0.45">
      <c r="A87" s="51"/>
      <c r="B87" s="52"/>
      <c r="C87" s="53"/>
      <c r="D87" s="54"/>
      <c r="E87" s="52"/>
      <c r="F87" s="52"/>
      <c r="G87" s="52"/>
      <c r="H87" s="52"/>
      <c r="I87" s="52"/>
      <c r="J87" s="52"/>
      <c r="K87" s="52"/>
      <c r="L87" s="52"/>
      <c r="M87" s="52"/>
    </row>
    <row r="88" spans="1:13" x14ac:dyDescent="0.45">
      <c r="A88" s="37"/>
    </row>
  </sheetData>
  <mergeCells count="43">
    <mergeCell ref="D32:E32"/>
    <mergeCell ref="D33:E33"/>
    <mergeCell ref="D34:E34"/>
    <mergeCell ref="J2:J3"/>
    <mergeCell ref="K2:K3"/>
    <mergeCell ref="G1:K1"/>
    <mergeCell ref="L1:M1"/>
    <mergeCell ref="L2:L3"/>
    <mergeCell ref="M2:M3"/>
    <mergeCell ref="D1:E2"/>
    <mergeCell ref="A1:A3"/>
    <mergeCell ref="G2:G3"/>
    <mergeCell ref="H2:H3"/>
    <mergeCell ref="I2:I3"/>
    <mergeCell ref="C1:C3"/>
    <mergeCell ref="B1:B3"/>
    <mergeCell ref="F1:F3"/>
    <mergeCell ref="B33:B35"/>
    <mergeCell ref="C33:C35"/>
    <mergeCell ref="F33:F35"/>
    <mergeCell ref="G33:K33"/>
    <mergeCell ref="L33:M33"/>
    <mergeCell ref="G34:G35"/>
    <mergeCell ref="H34:H35"/>
    <mergeCell ref="I34:I35"/>
    <mergeCell ref="J34:J35"/>
    <mergeCell ref="K34:K35"/>
    <mergeCell ref="L34:L35"/>
    <mergeCell ref="M34:M35"/>
    <mergeCell ref="A64:A66"/>
    <mergeCell ref="L64:M64"/>
    <mergeCell ref="G65:G66"/>
    <mergeCell ref="H65:H66"/>
    <mergeCell ref="I65:I66"/>
    <mergeCell ref="J65:J66"/>
    <mergeCell ref="K65:K66"/>
    <mergeCell ref="L65:L66"/>
    <mergeCell ref="M65:M66"/>
    <mergeCell ref="B64:B66"/>
    <mergeCell ref="C64:C66"/>
    <mergeCell ref="D64:E65"/>
    <mergeCell ref="F64:F66"/>
    <mergeCell ref="G64:K64"/>
  </mergeCells>
  <pageMargins left="0.25" right="0.25" top="0.69746376811594202" bottom="0.5" header="0.3" footer="0.05"/>
  <pageSetup orientation="landscape" r:id="rId1"/>
  <headerFooter>
    <oddHeader>&amp;L&amp;18Member Library Receipts: Total Operating Funds 2024</oddHeader>
    <firstHeader>&amp;C&amp;18Member Library Information 2024</first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_x007c_time xmlns="c02dc7c5-92d6-40e4-8076-de72fa6f9102" xsi:nil="true"/>
    <SharedWithUsers xmlns="2f1d61cd-c050-4168-be77-bae7416d0414">
      <UserInfo>
        <DisplayName/>
        <AccountId xsi:nil="true"/>
        <AccountType/>
      </UserInfo>
    </SharedWithUsers>
    <lcf76f155ced4ddcb4097134ff3c332f xmlns="c02dc7c5-92d6-40e4-8076-de72fa6f9102">
      <Terms xmlns="http://schemas.microsoft.com/office/infopath/2007/PartnerControls"/>
    </lcf76f155ced4ddcb4097134ff3c332f>
    <TaxCatchAll xmlns="2f1d61cd-c050-4168-be77-bae7416d041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5D47F96645BD48B29F7991E706BCCE" ma:contentTypeVersion="18" ma:contentTypeDescription="Create a new document." ma:contentTypeScope="" ma:versionID="9b07fd67f242620e44a73df43f2af406">
  <xsd:schema xmlns:xsd="http://www.w3.org/2001/XMLSchema" xmlns:xs="http://www.w3.org/2001/XMLSchema" xmlns:p="http://schemas.microsoft.com/office/2006/metadata/properties" xmlns:ns2="c02dc7c5-92d6-40e4-8076-de72fa6f9102" xmlns:ns3="2f1d61cd-c050-4168-be77-bae7416d0414" targetNamespace="http://schemas.microsoft.com/office/2006/metadata/properties" ma:root="true" ma:fieldsID="2a70cf467c67b7ab18feedbe18d8550d" ns2:_="" ns3:_="">
    <xsd:import namespace="c02dc7c5-92d6-40e4-8076-de72fa6f9102"/>
    <xsd:import namespace="2f1d61cd-c050-4168-be77-bae7416d04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date_x007c_tim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2dc7c5-92d6-40e4-8076-de72fa6f91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date_x007c_time" ma:index="20" nillable="true" ma:displayName="date|time" ma:format="DateOnly" ma:internalName="date_x007c_time">
      <xsd:simpleType>
        <xsd:restriction base="dms:DateTim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69d4b54-5048-420e-a600-591ee74f50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1d61cd-c050-4168-be77-bae7416d041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2412aa2-6557-4b83-84d4-a5f7848b325c}" ma:internalName="TaxCatchAll" ma:showField="CatchAllData" ma:web="2f1d61cd-c050-4168-be77-bae7416d04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BBB5EF-F611-42A4-B7D3-BDB99C6951C8}">
  <ds:schemaRefs>
    <ds:schemaRef ds:uri="http://schemas.microsoft.com/office/2006/metadata/properties"/>
    <ds:schemaRef ds:uri="http://www.w3.org/XML/1998/namespace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2f1d61cd-c050-4168-be77-bae7416d0414"/>
    <ds:schemaRef ds:uri="http://schemas.openxmlformats.org/package/2006/metadata/core-properties"/>
    <ds:schemaRef ds:uri="c02dc7c5-92d6-40e4-8076-de72fa6f9102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6E67778-16FF-4915-8E3D-4881E63F91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106FA7-81DC-4182-8409-D7E599B943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2dc7c5-92d6-40e4-8076-de72fa6f9102"/>
    <ds:schemaRef ds:uri="2f1d61cd-c050-4168-be77-bae7416d04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Brew</dc:creator>
  <cp:lastModifiedBy>Laurie Shedrick</cp:lastModifiedBy>
  <cp:lastPrinted>2026-02-05T21:28:54Z</cp:lastPrinted>
  <dcterms:created xsi:type="dcterms:W3CDTF">2025-11-21T14:00:28Z</dcterms:created>
  <dcterms:modified xsi:type="dcterms:W3CDTF">2026-02-05T21:29:48Z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0x010100555D47F96645BD48B29F7991E706BCCE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